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134" documentId="120_S{2AC9BD13-BADA-5192-A53E-5A8FF88502F6}" xr6:coauthVersionLast="47" xr6:coauthVersionMax="47" xr10:uidLastSave="{060ECB96-86B8-4965-BF5C-F3FC729EC24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<sst xmlns="http://schemas.openxmlformats.org/spreadsheetml/2006/main" count="180285" uniqueCount="39127">
  <si>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</si>
  <si>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</si>
  <si>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</si>
  <si>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</si>
  <si>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</si>
  <si>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</si>
  <si>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</si>
  <si>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</si>
  <si>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</si>
  <si>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</si>
  <si>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</si>
  <si>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</si>
  <si>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</si>
  <si>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</si>
  <si>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</si>
  <si>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</si>
  <si>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</si>
  <si>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</si>
  <si>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</si>
  <si>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</si>
  <si>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</si>
  <si>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</si>
  <si>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</si>
  <si>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</si>
  <si>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</si>
  <si>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</si>
  <si>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</si>
  <si>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</si>
  <si>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</si>
  <si>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</si>
  <si>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</si>
  <si>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</si>
  <si>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</si>
  <si>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</si>
  <si>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</si>
  <si>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</si>
  <si>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</si>
  <si>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</si>
  <si>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</si>
  <si>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</si>
  <si>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</si>
  <si>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</si>
  <si>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</si>
  <si>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</si>
  <si>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</si>
  <si>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</si>
  <si>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</si>
  <si>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</si>
  <si>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</si>
  <si>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</si>
  <si>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</si>
  <si>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</si>
  <si>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</si>
  <si>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</si>
  <si>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</si>
  <si>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</si>
  <si>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</si>
  <si>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</si>
  <si>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</si>
  <si>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</si>
  <si>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</si>
  <si>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</si>
  <si>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</si>
  <si>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</si>
  <si>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</si>
  <si>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</si>
  <si>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</si>
  <si>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</si>
  <si>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</si>
  <si>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</si>
  <si>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</si>
  <si>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</si>
  <si>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</si>
  <si>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</si>
  <si>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</si>
  <si>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</si>
  <si>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</si>
  <si>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</si>
  <si>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</si>
  <si>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</si>
  <si>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</si>
  <si>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</si>
  <si>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</si>
  <si>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</si>
  <si>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</si>
  <si>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</si>
  <si>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</si>
  <si>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</si>
  <si>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</si>
  <si>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</si>
  <si>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</si>
  <si>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</si>
  <si>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</si>
  <si>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</si>
  <si>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</si>
  <si>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</si>
  <si>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</si>
  <si>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</si>
  <si>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</si>
  <si>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</si>
  <si>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</si>
  <si>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</si>
  <si>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</si>
  <si>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</si>
  <si>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</si>
  <si>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</si>
  <si>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</si>
  <si>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</si>
  <si>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</si>
  <si>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</si>
  <si>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</si>
  <si>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</si>
  <si>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</si>
  <si>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</si>
  <si>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</si>
  <si>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</si>
  <si>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</si>
  <si>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</si>
  <si>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</si>
  <si>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</si>
  <si>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</si>
  <si>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</si>
  <si>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</si>
  <si>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</si>
  <si>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</si>
  <si>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</si>
  <si>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</si>
  <si>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</si>
  <si>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</si>
  <si>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</si>
  <si>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</si>
  <si>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</si>
  <si>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</si>
  <si>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</si>
  <si>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</si>
  <si>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</si>
  <si>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</si>
  <si>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</si>
  <si>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</si>
  <si>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</si>
  <si>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</si>
  <si>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</si>
  <si>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</si>
  <si>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</si>
  <si>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</si>
  <si>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</si>
  <si>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</si>
  <si>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</si>
  <si>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</si>
  <si>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</si>
  <si>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</si>
  <si>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</si>
  <si>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</si>
  <si>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</si>
  <si>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</si>
  <si>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</si>
  <si>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</si>
  <si>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</si>
  <si>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</si>
  <si>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</si>
  <si>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</si>
  <si>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</si>
  <si>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</si>
  <si>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</si>
  <si>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</si>
  <si>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</si>
  <si>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</si>
  <si>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</si>
  <si>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</si>
  <si>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</si>
  <si>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</si>
  <si>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</si>
  <si>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</si>
  <si>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</si>
  <si>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</si>
  <si>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</si>
  <si>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</si>
  <si>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</si>
  <si>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</si>
  <si>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</si>
  <si>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</si>
  <si>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</si>
  <si>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</si>
  <si>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</si>
  <si>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</si>
  <si>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</si>
  <si>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</si>
  <si>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</si>
  <si>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</si>
  <si>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</si>
  <si>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</si>
  <si>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</si>
  <si>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</si>
  <si>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</si>
  <si>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</si>
  <si>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</si>
  <si>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</si>
  <si>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</si>
  <si>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</si>
  <si>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</si>
  <si>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</si>
  <si>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</si>
  <si>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</si>
  <si>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</si>
  <si>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</si>
  <si>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</si>
  <si>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</si>
  <si>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</si>
  <si>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</si>
  <si>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</si>
  <si>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</si>
  <si>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</si>
  <si>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</si>
  <si>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</si>
  <si>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</si>
  <si>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</si>
  <si>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</si>
  <si>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</si>
  <si>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</si>
  <si>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</si>
  <si>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</si>
  <si>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</si>
  <si>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</si>
  <si>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</si>
  <si>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</si>
  <si>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</si>
  <si>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</si>
  <si>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</si>
  <si>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</si>
  <si>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</si>
  <si>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</si>
  <si>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</si>
  <si>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</si>
  <si>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</si>
  <si>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</si>
  <si>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</si>
  <si>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</si>
  <si>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</si>
  <si>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</si>
  <si>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</si>
  <si>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</si>
  <si>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</si>
  <si>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</si>
  <si>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</si>
  <si>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</si>
  <si>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</si>
  <si>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</si>
  <si>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</si>
  <si>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</si>
  <si>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</si>
  <si>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</si>
  <si>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</si>
  <si>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</si>
  <si>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</si>
  <si>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</si>
  <si>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</si>
  <si>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</si>
  <si>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</si>
  <si>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</si>
  <si>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</si>
  <si>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</si>
  <si>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</si>
  <si>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</si>
  <si>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</si>
  <si>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</si>
  <si>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</si>
  <si>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</si>
  <si>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</si>
  <si>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</si>
  <si>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</si>
  <si>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</si>
  <si>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</si>
  <si>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</si>
  <si>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</si>
  <si>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</si>
  <si>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</si>
  <si>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</si>
  <si>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</si>
  <si>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</si>
  <si>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</si>
  <si>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</si>
  <si>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</si>
  <si>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</si>
  <si>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</si>
  <si>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</si>
  <si>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</si>
  <si>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</si>
  <si>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</si>
  <si>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</si>
  <si>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</si>
  <si>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</si>
  <si>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</si>
  <si>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</si>
  <si>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</si>
  <si>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</si>
  <si>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</si>
  <si>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</si>
  <si>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</si>
  <si>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</si>
  <si>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</si>
  <si>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</si>
  <si>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</si>
  <si>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</si>
  <si>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</si>
  <si>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</si>
  <si>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</si>
  <si>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</si>
  <si>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</si>
  <si>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</si>
  <si>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</si>
  <si>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</si>
  <si>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</si>
  <si>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</si>
  <si>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</si>
  <si>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</si>
  <si>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</si>
  <si>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</si>
  <si>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</si>
  <si>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</si>
  <si>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</si>
  <si>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</si>
  <si>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</si>
  <si>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</si>
  <si>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</si>
  <si>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</si>
  <si>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</si>
  <si>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</si>
  <si>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</si>
  <si>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</si>
  <si>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</si>
  <si>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</si>
  <si>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</si>
  <si>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</si>
  <si>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</si>
  <si>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</si>
  <si>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</si>
  <si>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</si>
  <si>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</si>
  <si>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</si>
  <si>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</si>
  <si>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</si>
  <si>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</si>
  <si>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</si>
  <si>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</si>
  <si>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</si>
  <si>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</si>
  <si>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</si>
  <si>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</si>
  <si>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</si>
  <si>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</si>
  <si>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</si>
  <si>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</si>
  <si>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</si>
  <si>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</si>
  <si>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</si>
  <si>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</si>
  <si>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</si>
  <si>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</si>
  <si>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</si>
  <si>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</si>
  <si>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</si>
  <si>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</si>
  <si>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</si>
  <si>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</si>
  <si>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</si>
  <si>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</si>
  <si>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</si>
  <si>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</si>
  <si>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</si>
  <si>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</si>
  <si>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</si>
  <si>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</si>
  <si>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</si>
  <si>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</si>
  <si>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</si>
  <si>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</si>
  <si>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</si>
  <si>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</si>
  <si>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</si>
  <si>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</si>
  <si>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</si>
  <si>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</si>
  <si>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</si>
  <si>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</si>
  <si>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</si>
  <si>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</si>
  <si>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</si>
  <si>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</si>
  <si>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</si>
  <si>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</si>
  <si>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</si>
  <si>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</si>
  <si>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</si>
  <si>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</si>
  <si>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</si>
  <si>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</si>
  <si>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</si>
  <si>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</si>
  <si>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</si>
  <si>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</si>
  <si>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</si>
  <si>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</si>
  <si>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</si>
  <si>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</si>
  <si>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</si>
  <si>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</si>
  <si>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</si>
  <si>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</si>
  <si>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</si>
  <si>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</si>
  <si>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</si>
  <si>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</si>
  <si>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</si>
  <si>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</si>
  <si>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</si>
  <si>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</si>
  <si>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</si>
  <si>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</si>
  <si>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</si>
  <si>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</si>
  <si>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</si>
  <si>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</si>
  <si>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</si>
  <si>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</si>
  <si>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</si>
  <si>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</si>
  <si>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</si>
  <si>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</si>
  <si>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</si>
  <si>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</si>
  <si>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</si>
  <si>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</si>
  <si>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</si>
  <si>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</si>
  <si>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</si>
  <si>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</si>
  <si>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</si>
  <si>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</si>
  <si>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</si>
  <si>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</si>
  <si>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</si>
  <si>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</si>
  <si>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</si>
  <si>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</si>
  <si>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</si>
  <si>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</si>
  <si>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</si>
  <si>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</si>
  <si>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</si>
  <si>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</si>
  <si>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</si>
  <si>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</si>
  <si>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</si>
  <si>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</si>
  <si>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</si>
  <si>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</si>
  <si>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</si>
  <si>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</si>
  <si>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</si>
  <si>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</si>
  <si>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</si>
  <si>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</si>
  <si>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</si>
  <si>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</si>
  <si>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</si>
  <si>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</si>
  <si>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</si>
  <si>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</si>
  <si>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</si>
  <si>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</si>
  <si>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</si>
  <si>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</si>
  <si>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</si>
  <si>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</si>
  <si>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</si>
  <si>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</si>
  <si>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</si>
  <si>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</si>
  <si>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</si>
  <si>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</si>
  <si>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</si>
  <si>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</si>
  <si>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</si>
  <si>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</si>
  <si>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</si>
  <si>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</si>
  <si>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</si>
  <si>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</si>
  <si>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</si>
  <si>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</si>
  <si>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</si>
  <si>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</si>
  <si>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</si>
  <si>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</si>
  <si>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</si>
  <si>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</si>
  <si>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</si>
  <si>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</si>
  <si>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</si>
  <si>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</si>
  <si>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</si>
  <si>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</si>
  <si>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</si>
  <si>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</si>
  <si>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</si>
  <si>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</si>
  <si>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</si>
  <si>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</si>
  <si>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</si>
  <si>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</si>
  <si>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</si>
  <si>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</si>
  <si>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</si>
  <si>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</si>
  <si>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</si>
  <si>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</si>
  <si>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</si>
  <si>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</si>
  <si>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</si>
  <si>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</si>
  <si>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</si>
  <si>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</si>
  <si>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</si>
  <si>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</si>
  <si>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</si>
  <si>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</si>
  <si>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</si>
  <si>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</si>
  <si>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</si>
  <si>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</si>
  <si>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</si>
  <si>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</si>
  <si>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</si>
  <si>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</si>
  <si>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</si>
  <si>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</si>
  <si>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</si>
  <si>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</si>
  <si>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</si>
  <si>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</si>
  <si>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</si>
  <si>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</si>
  <si>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</si>
  <si>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</si>
  <si>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</si>
  <si>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</si>
  <si>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</si>
  <si>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</si>
  <si>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</si>
  <si>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</si>
  <si>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</si>
  <si>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</si>
  <si>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</si>
  <si>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</si>
  <si>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</si>
  <si>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</si>
  <si>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</si>
  <si>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</si>
  <si>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</si>
  <si>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</si>
  <si>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</si>
  <si>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</si>
  <si>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</si>
  <si>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</si>
  <si>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</si>
  <si>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</si>
  <si>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</si>
  <si>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</si>
  <si>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</si>
  <si>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</si>
  <si>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</si>
  <si>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</si>
  <si>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</si>
  <si>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</si>
  <si>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</si>
  <si>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</si>
  <si>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</si>
  <si>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</si>
  <si>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</si>
  <si>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</si>
  <si>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</si>
  <si>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</si>
  <si>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</si>
  <si>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</si>
  <si>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</si>
  <si>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</si>
  <si>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</si>
  <si>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</si>
  <si>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</si>
  <si>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</si>
  <si>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</si>
  <si>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</si>
  <si>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</si>
  <si>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</si>
  <si>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</si>
  <si>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</si>
  <si>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</si>
  <si>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</si>
  <si>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</si>
  <si>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</si>
  <si>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</si>
  <si>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</si>
  <si>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</si>
  <si>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</si>
  <si>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</si>
  <si>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</si>
  <si>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</si>
  <si>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</si>
  <si>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</si>
  <si>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</si>
  <si>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</si>
  <si>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</si>
  <si>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</si>
  <si>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</si>
  <si>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</si>
  <si>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</si>
  <si>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</si>
  <si>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</si>
  <si>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</si>
  <si>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</si>
  <si>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</si>
  <si>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</si>
  <si>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</si>
  <si>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</si>
  <si>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</si>
  <si>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</si>
  <si>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</si>
  <si>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</si>
  <si>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</si>
  <si>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</si>
  <si>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</si>
  <si>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</si>
  <si>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</si>
  <si>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</si>
  <si>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</si>
  <si>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</si>
  <si>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</si>
  <si>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</si>
  <si>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</si>
  <si>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</si>
  <si>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</si>
  <si>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</si>
  <si>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</si>
  <si>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</si>
  <si>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</si>
  <si>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</si>
  <si>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</si>
  <si>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</si>
  <si>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</si>
  <si>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</si>
  <si>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</si>
  <si>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</si>
  <si>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</si>
  <si>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</si>
  <si>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</si>
  <si>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</si>
  <si>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</si>
  <si>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</si>
  <si>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</si>
  <si>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</si>
  <si>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</si>
  <si>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</si>
  <si>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</si>
  <si>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</si>
  <si>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</si>
  <si>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</si>
  <si>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</si>
  <si>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</si>
  <si>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</si>
  <si>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</si>
  <si>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</si>
  <si>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</si>
  <si>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</si>
  <si>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</si>
  <si>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</si>
  <si>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</si>
  <si>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</si>
  <si>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</si>
  <si>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</si>
  <si>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</si>
  <si>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</si>
  <si>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</si>
  <si>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</si>
  <si>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</si>
  <si>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</si>
  <si>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</si>
  <si>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</si>
  <si>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</si>
  <si>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</si>
  <si>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</si>
  <si>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</si>
  <si>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</si>
  <si>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</si>
  <si>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</si>
  <si>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</si>
  <si>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</si>
  <si>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</si>
  <si>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</si>
  <si>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</si>
  <si>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</si>
  <si>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</si>
  <si>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</si>
  <si>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</si>
  <si>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</si>
  <si>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</si>
  <si>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</si>
  <si>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</si>
  <si>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</si>
  <si>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</si>
  <si>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</si>
  <si>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</si>
  <si>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</si>
  <si>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</si>
  <si>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</si>
  <si>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</si>
  <si>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</si>
  <si>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</si>
  <si>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</si>
  <si>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</si>
  <si>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</si>
  <si>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</si>
  <si>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</si>
  <si>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</si>
  <si>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</si>
  <si>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</si>
  <si>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</si>
  <si>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</si>
  <si>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</si>
  <si>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</si>
  <si>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</si>
  <si>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</si>
  <si>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</si>
  <si>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</si>
  <si>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</si>
  <si>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</si>
  <si>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</si>
  <si>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</si>
  <si>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</si>
  <si>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</si>
  <si>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</si>
  <si>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</si>
  <si>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</si>
  <si>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</si>
  <si>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</si>
  <si>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</si>
  <si>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</si>
  <si>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</si>
  <si>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</si>
  <si>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</si>
  <si>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</si>
  <si>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</si>
  <si>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</si>
  <si>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</si>
  <si>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</si>
  <si>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</si>
  <si>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</si>
  <si>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</si>
  <si>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</si>
  <si>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</si>
  <si>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</si>
  <si>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</si>
  <si>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</si>
  <si>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</si>
  <si>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</si>
  <si>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</si>
  <si>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</si>
  <si>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</si>
  <si>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</si>
  <si>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</si>
  <si>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</si>
  <si>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</si>
  <si>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</si>
  <si>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</si>
  <si>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</si>
  <si>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</si>
  <si>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</si>
  <si>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</si>
  <si>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</si>
  <si>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</si>
  <si>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</si>
  <si>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</si>
  <si>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</si>
  <si>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</si>
  <si>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</si>
  <si>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</si>
  <si>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</si>
  <si>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</si>
  <si>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</si>
  <si>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</si>
  <si>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</si>
  <si>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</si>
  <si>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</si>
  <si>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</si>
  <si>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</si>
  <si>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</si>
  <si>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</si>
  <si>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</si>
  <si>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</si>
  <si>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</si>
  <si>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</si>
  <si>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</si>
  <si>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</si>
  <si>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</si>
  <si>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</si>
  <si>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</si>
  <si>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</si>
  <si>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</si>
  <si>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</si>
  <si>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</si>
  <si>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</si>
  <si>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</si>
  <si>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</si>
  <si>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</si>
  <si>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</si>
  <si>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</si>
  <si>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</si>
  <si>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</si>
  <si>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</si>
  <si>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</si>
  <si>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</si>
  <si>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</si>
  <si>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</si>
  <si>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</si>
  <si>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</si>
  <si>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</si>
  <si>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</si>
  <si>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</si>
  <si>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</si>
  <si>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</si>
  <si>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</si>
  <si>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</si>
  <si>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</si>
  <si>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</si>
  <si>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</si>
  <si>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</si>
  <si>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</si>
  <si>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</si>
  <si>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</si>
  <si>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</si>
  <si>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</si>
  <si>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</si>
  <si>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</si>
  <si>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</si>
  <si>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</si>
  <si>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</si>
  <si>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</si>
  <si>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</si>
  <si>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</si>
  <si>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</si>
  <si>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</si>
  <si>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</si>
  <si>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</si>
  <si>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</si>
  <si>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</si>
  <si>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</si>
  <si>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</si>
  <si>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</si>
  <si>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</si>
  <si>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</si>
  <si>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</si>
  <si>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</si>
  <si>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</si>
  <si>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</si>
  <si>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</si>
  <si>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</si>
  <si>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</si>
  <si>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</si>
  <si>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</si>
  <si>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</si>
  <si>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</si>
  <si>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</si>
  <si>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</si>
  <si>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</si>
  <si>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</si>
  <si>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</si>
  <si>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</si>
  <si>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</si>
  <si>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</si>
  <si>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</si>
  <si>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</si>
  <si>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</si>
  <si>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</si>
  <si>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</si>
  <si>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</si>
  <si>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</si>
  <si>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</si>
  <si>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</si>
  <si>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</si>
  <si>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</si>
  <si>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</si>
  <si>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</si>
  <si>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</si>
  <si>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</si>
  <si>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</si>
  <si>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</si>
  <si>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</si>
  <si>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</si>
  <si>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</si>
  <si>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</si>
  <si>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</si>
  <si>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</si>
  <si>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</si>
  <si>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</si>
  <si>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</si>
  <si>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</si>
  <si>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</si>
  <si>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</si>
  <si>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</si>
  <si>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</si>
  <si>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</si>
  <si>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</si>
  <si>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</si>
  <si>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</si>
  <si>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</si>
  <si>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</si>
  <si>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</si>
  <si>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</si>
  <si>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</si>
  <si>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</si>
  <si>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</si>
  <si>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</si>
  <si>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</si>
  <si>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</si>
  <si>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</si>
  <si>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</si>
  <si>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</si>
  <si>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</si>
  <si>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</si>
  <si>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</si>
  <si>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</si>
  <si>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</si>
  <si>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</si>
  <si>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</si>
  <si>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</si>
  <si>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</si>
  <si>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</si>
  <si>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</si>
  <si>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</si>
  <si>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</si>
  <si>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</si>
  <si>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</si>
  <si>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</si>
  <si>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</si>
  <si>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</si>
  <si>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</si>
  <si>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</si>
  <si>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</si>
  <si>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</si>
  <si>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</si>
  <si>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</si>
  <si>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</si>
  <si>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</si>
  <si>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</si>
  <si>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</si>
  <si>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</si>
  <si>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</si>
  <si>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</si>
  <si>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</si>
  <si>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</si>
  <si>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</si>
  <si>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</si>
  <si>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</si>
  <si>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</si>
  <si>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</si>
  <si>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</si>
  <si>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</si>
  <si>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</si>
  <si>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</si>
  <si>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</si>
  <si>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</si>
  <si>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</si>
  <si>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</si>
  <si>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</si>
  <si>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</si>
  <si>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</si>
  <si>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</si>
  <si>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</si>
  <si>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</si>
  <si>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</si>
  <si>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</si>
  <si>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</si>
  <si>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</si>
  <si>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</si>
  <si>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</si>
  <si>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</si>
  <si>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</si>
  <si>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</si>
  <si>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</si>
  <si>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</si>
  <si>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</si>
  <si>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</si>
  <si>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</si>
  <si>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</si>
  <si>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</si>
  <si>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</si>
  <si>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</si>
  <si>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</si>
  <si>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</si>
  <si>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</si>
  <si>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</si>
  <si>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</si>
  <si>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</si>
  <si>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</si>
  <si>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</si>
  <si>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</si>
  <si>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</si>
  <si>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</si>
  <si>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</si>
  <si>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</si>
  <si>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</si>
  <si>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</si>
  <si>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</si>
  <si>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</si>
  <si>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</si>
  <si>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</si>
  <si>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</si>
  <si>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</si>
  <si>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</si>
  <si>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</si>
  <si>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</si>
  <si>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</si>
  <si>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</si>
  <si>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</si>
  <si>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</si>
  <si>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</si>
  <si>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</si>
  <si>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</si>
  <si>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</si>
  <si>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</si>
  <si>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</si>
  <si>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</si>
  <si>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</si>
  <si>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</si>
  <si>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</si>
  <si>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</si>
  <si>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</si>
  <si>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</si>
  <si>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</si>
  <si>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</si>
  <si>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</si>
  <si>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</si>
  <si>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</si>
  <si>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</si>
  <si>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</si>
  <si>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</si>
  <si>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</si>
  <si>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</si>
  <si>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</si>
  <si>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</si>
  <si>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</si>
  <si>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</si>
  <si>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</si>
  <si>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</si>
  <si>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</si>
  <si>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</si>
  <si>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</si>
  <si>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</si>
  <si>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</si>
  <si>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</si>
  <si>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</si>
  <si>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</si>
  <si>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</si>
  <si>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</si>
  <si>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</si>
  <si>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</si>
  <si>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</si>
  <si>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</si>
  <si>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</si>
  <si>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</si>
  <si>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</si>
  <si>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</si>
  <si>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</si>
  <si>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</si>
  <si>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</si>
  <si>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</si>
  <si>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</si>
  <si>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</si>
  <si>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</si>
  <si>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</si>
  <si>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</si>
  <si>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</si>
  <si>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</si>
  <si>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</si>
  <si>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</si>
  <si>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</si>
  <si>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</si>
  <si>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</si>
  <si>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</si>
  <si>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</si>
  <si>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</si>
  <si>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</si>
  <si>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</si>
  <si>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</si>
  <si>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</si>
  <si>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</si>
  <si>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</si>
  <si>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</si>
  <si>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</si>
  <si>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</si>
  <si>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</si>
  <si>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</si>
  <si>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</si>
  <si>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</si>
  <si>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</si>
  <si>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</si>
  <si>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</si>
  <si>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</si>
  <si>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</si>
  <si>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</si>
  <si>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</si>
  <si>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</si>
  <si>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</si>
  <si>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</si>
  <si>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</si>
  <si>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</si>
  <si>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</si>
  <si>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</si>
  <si>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</si>
  <si>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</si>
  <si>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</si>
  <si>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</si>
  <si>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</si>
  <si>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</si>
  <si>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</si>
  <si>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</si>
  <si>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</si>
  <si>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</si>
  <si>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</si>
  <si>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</si>
  <si>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</si>
  <si>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</si>
  <si>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</si>
  <si>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</si>
  <si>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</si>
  <si>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</si>
  <si>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</si>
  <si>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</si>
  <si>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</si>
  <si>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</si>
  <si>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</si>
  <si>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</si>
  <si>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</si>
  <si>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</si>
  <si>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</si>
  <si>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</si>
  <si>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</si>
  <si>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</si>
  <si>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</si>
  <si>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</si>
  <si>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</si>
  <si>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</si>
  <si>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</si>
  <si>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</si>
  <si>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</si>
  <si>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</si>
  <si>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</si>
  <si>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</si>
  <si>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</si>
  <si>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</si>
  <si>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</si>
  <si>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</si>
  <si>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</si>
  <si>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</si>
  <si>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</si>
  <si>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</si>
  <si>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</si>
  <si>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</si>
  <si>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</si>
  <si>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</si>
  <si>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</si>
  <si>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</si>
  <si>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</si>
  <si>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</si>
  <si>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</si>
  <si>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</si>
  <si>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</si>
  <si>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</si>
  <si>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</si>
  <si>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</si>
  <si>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</si>
  <si>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</si>
  <si>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</si>
  <si>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</si>
  <si>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</si>
  <si>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</si>
  <si>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</si>
  <si>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</si>
  <si>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</si>
  <si>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</si>
  <si>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</si>
  <si>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</si>
  <si>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</si>
  <si>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</si>
  <si>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</si>
  <si>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</si>
  <si>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</si>
  <si>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</si>
  <si>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</si>
  <si>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</si>
  <si>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</si>
  <si>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</si>
  <si>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</si>
  <si>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</si>
  <si>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</si>
  <si>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</si>
  <si>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</si>
  <si>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</si>
  <si>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</si>
  <si>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</si>
  <si>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</si>
  <si>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</si>
  <si>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</si>
  <si>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</si>
  <si>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</si>
  <si>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</si>
  <si>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</si>
  <si>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</si>
  <si>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</si>
  <si>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</si>
  <si>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</si>
  <si>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</si>
  <si>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</si>
  <si>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</si>
  <si>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</si>
  <si>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</si>
  <si>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</si>
  <si>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</si>
  <si>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</si>
  <si>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</si>
  <si>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</si>
  <si>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</si>
  <si>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</si>
  <si>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</si>
  <si>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</si>
  <si>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</si>
  <si>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</si>
  <si>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</si>
  <si>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</si>
  <si>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</si>
  <si>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</si>
  <si>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</si>
  <si>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</si>
  <si>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</si>
  <si>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</si>
  <si>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</si>
  <si>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</si>
  <si>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</si>
  <si>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</si>
  <si>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</si>
  <si>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</si>
  <si>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</si>
  <si>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</si>
  <si>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</si>
  <si>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</si>
  <si>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</si>
  <si>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</si>
  <si>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</si>
  <si>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</si>
  <si>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</si>
  <si>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</si>
  <si>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</si>
  <si>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</si>
  <si>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</si>
  <si>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</si>
  <si>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</si>
  <si>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</si>
  <si>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</si>
  <si>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</si>
  <si>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</si>
  <si>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</si>
  <si>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</si>
  <si>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</si>
  <si>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</si>
  <si>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</si>
  <si>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</si>
  <si>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</si>
  <si>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</si>
  <si>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</si>
  <si>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</si>
  <si>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</si>
  <si>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</si>
  <si>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</si>
  <si>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</si>
  <si>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</si>
  <si>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</si>
  <si>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</si>
  <si>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</si>
  <si>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</si>
  <si>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</si>
  <si>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</si>
  <si>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</si>
  <si>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</si>
  <si>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</si>
  <si>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</si>
  <si>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</si>
  <si>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</si>
  <si>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</si>
  <si>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</si>
  <si>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</si>
  <si>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</si>
  <si>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</si>
  <si>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</si>
  <si>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</si>
  <si>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</si>
  <si>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</si>
  <si>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</si>
  <si>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</si>
  <si>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</si>
  <si>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</si>
  <si>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</si>
  <si>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</si>
  <si>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</si>
  <si>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</si>
  <si>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</si>
  <si>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</si>
  <si>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</si>
  <si>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</si>
  <si>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</si>
  <si>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</si>
  <si>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</si>
  <si>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</si>
  <si>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</si>
  <si>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</si>
  <si>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</si>
  <si>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</si>
  <si>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</si>
  <si>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</si>
  <si>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</si>
  <si>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</si>
  <si>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</si>
  <si>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</si>
  <si>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</si>
  <si>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</si>
  <si>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</si>
  <si>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</si>
  <si>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</si>
  <si>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</si>
  <si>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</si>
  <si>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</si>
  <si>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</si>
  <si>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</si>
  <si>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</si>
  <si>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</si>
  <si>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</si>
  <si>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</si>
  <si>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</si>
  <si>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</si>
  <si>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</si>
  <si>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</si>
  <si>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</si>
  <si>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</si>
  <si>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</si>
  <si>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</si>
  <si>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</si>
  <si>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</si>
  <si>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</si>
  <si>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</si>
  <si>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</si>
  <si>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</si>
  <si>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</si>
  <si>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</si>
  <si>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</si>
  <si>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</si>
  <si>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</si>
  <si>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</si>
  <si>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</si>
  <si>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</si>
  <si>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</si>
  <si>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</si>
  <si>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</si>
  <si>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</si>
  <si>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</si>
  <si>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</si>
  <si>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</si>
  <si>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</si>
  <si>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</si>
  <si>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</si>
  <si>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</si>
  <si>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</si>
  <si>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</si>
  <si>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</si>
  <si>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</si>
  <si>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</si>
  <si>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</si>
  <si>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</si>
  <si>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</si>
  <si>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</si>
  <si>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</si>
  <si>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</si>
  <si>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</si>
  <si>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</si>
  <si>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</si>
  <si>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</si>
  <si>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</si>
  <si>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</si>
  <si>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</si>
  <si>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</si>
  <si>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</si>
  <si>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</si>
  <si>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</si>
  <si>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</si>
  <si>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</si>
  <si>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</si>
  <si>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</si>
  <si>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</si>
  <si>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</si>
  <si>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</si>
  <si>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</si>
  <si>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</si>
  <si>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</si>
  <si>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</si>
  <si>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</si>
  <si>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</si>
  <si>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</si>
  <si>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</si>
  <si>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</si>
  <si>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</si>
  <si>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</si>
  <si>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</si>
  <si>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</si>
  <si>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</si>
  <si>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</si>
  <si>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</si>
  <si>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</si>
  <si>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</si>
  <si>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</si>
  <si>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</si>
  <si>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</si>
  <si>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</si>
  <si>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</si>
  <si>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</si>
  <si>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</si>
  <si>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</si>
  <si>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</si>
  <si>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</si>
  <si>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</si>
  <si>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</si>
  <si>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</si>
  <si>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</si>
  <si>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</si>
  <si>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</si>
  <si>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</si>
  <si>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</si>
  <si>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</si>
  <si>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</si>
  <si>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</si>
  <si>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</si>
  <si>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</si>
  <si>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</si>
  <si>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</si>
  <si>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</si>
  <si>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</si>
  <si>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</si>
  <si>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</si>
  <si>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</si>
  <si>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</si>
  <si>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</si>
  <si>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</si>
  <si>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</si>
  <si>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</si>
  <si>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</si>
  <si>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</si>
  <si>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</si>
  <si>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</si>
  <si>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</si>
  <si>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</si>
  <si>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</si>
  <si>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</si>
  <si>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</si>
  <si>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</si>
  <si>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</si>
  <si>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</si>
  <si>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</si>
  <si>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</si>
  <si>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</si>
  <si>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</si>
  <si>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</si>
  <si>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</si>
  <si>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</si>
  <si>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</si>
  <si>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</si>
  <si>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</si>
  <si>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</si>
  <si>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</si>
  <si>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</si>
  <si>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</si>
  <si>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</si>
  <si>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</si>
  <si>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</si>
  <si>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</si>
  <si>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</si>
  <si>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</si>
  <si>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</si>
  <si>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</si>
  <si>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</si>
  <si>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</si>
  <si>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</si>
  <si>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</si>
  <si>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</si>
  <si>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</si>
  <si>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</si>
  <si>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</si>
  <si>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</si>
  <si>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</si>
  <si>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</si>
  <si>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</si>
  <si>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</si>
  <si>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</si>
  <si>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</si>
  <si>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</si>
  <si>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</si>
  <si>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</si>
  <si>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</si>
  <si>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</si>
  <si>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</si>
  <si>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</si>
  <si>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</si>
  <si>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</si>
  <si>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</si>
  <si>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</si>
  <si>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</si>
  <si>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</si>
  <si>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</si>
  <si>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</si>
  <si>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</si>
  <si>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</si>
  <si>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</si>
  <si>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</si>
  <si>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</si>
  <si>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</si>
  <si>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</si>
  <si>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</si>
  <si>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</si>
  <si>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</si>
  <si>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</si>
  <si>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</si>
  <si>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</si>
  <si>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</si>
  <si>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</si>
  <si>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</si>
  <si>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</si>
  <si>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</si>
  <si>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</si>
  <si>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</si>
  <si>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</si>
  <si>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</si>
  <si>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</si>
  <si>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</si>
  <si>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</si>
  <si>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</si>
  <si>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</si>
  <si>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</si>
  <si>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</si>
  <si>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</si>
  <si>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</si>
  <si>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</si>
  <si>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</si>
  <si>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</si>
  <si>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</si>
  <si>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</si>
  <si>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</si>
  <si>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</si>
  <si>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</si>
  <si>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</si>
  <si>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</si>
  <si>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</si>
  <si>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</si>
  <si>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</si>
  <si>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</si>
  <si>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</si>
  <si>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</si>
  <si>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</si>
  <si>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</si>
  <si>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</si>
  <si>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</si>
  <si>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</si>
  <si>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</si>
  <si>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</si>
  <si>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</si>
  <si>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</si>
  <si>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</si>
  <si>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</si>
  <si>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</si>
  <si>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</si>
  <si>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</si>
  <si>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</si>
  <si>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</si>
  <si>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</si>
  <si>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</si>
  <si>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</si>
  <si>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</si>
  <si>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</si>
  <si>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</si>
  <si>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</si>
  <si>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</si>
  <si>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</si>
  <si>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</si>
  <si>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</si>
  <si>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</si>
  <si>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</si>
  <si>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</si>
  <si>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</si>
  <si>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</si>
  <si>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</si>
  <si>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</si>
  <si>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</si>
  <si>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</si>
  <si>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</si>
  <si>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</si>
  <si>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</si>
  <si>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</si>
  <si>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</si>
  <si>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</si>
  <si>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</si>
  <si>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</si>
  <si>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</si>
  <si>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</si>
  <si>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</si>
  <si>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</si>
  <si>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</si>
  <si>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</si>
  <si>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</si>
  <si>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</si>
  <si>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</si>
  <si>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</si>
  <si>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</si>
  <si>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</si>
  <si>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</si>
  <si>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</si>
  <si>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</si>
  <si>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</si>
  <si>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</si>
  <si>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</si>
  <si>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</si>
  <si>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</si>
  <si>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</si>
  <si>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</si>
  <si>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</si>
  <si>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</si>
  <si>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</si>
  <si>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</si>
  <si>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</si>
  <si>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</si>
  <si>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</si>
  <si>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</si>
  <si>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</si>
  <si>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</si>
  <si>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</si>
  <si>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</si>
  <si>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</si>
  <si>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</si>
  <si>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</si>
  <si>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</si>
  <si>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</si>
  <si>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</si>
  <si>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</si>
  <si>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</si>
  <si>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</si>
  <si>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</si>
  <si>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</si>
  <si>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</si>
  <si>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</si>
  <si>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</si>
  <si>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</si>
  <si>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</si>
  <si>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</si>
  <si>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</si>
  <si>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</si>
  <si>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</si>
  <si>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</si>
  <si>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</si>
  <si>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</si>
  <si>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</si>
  <si>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</si>
  <si>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</si>
  <si>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</si>
  <si>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</si>
  <si>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</si>
  <si>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</si>
  <si>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</si>
  <si>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</si>
  <si>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</si>
  <si>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</si>
  <si>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</si>
  <si>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</si>
  <si>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</si>
  <si>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</si>
  <si>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</si>
  <si>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</si>
  <si>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</si>
  <si>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</si>
  <si>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</si>
  <si>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</si>
  <si>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</si>
  <si>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</si>
  <si>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</si>
  <si>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</si>
  <si>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</si>
  <si>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</si>
  <si>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</si>
  <si>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</si>
  <si>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</si>
  <si>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</si>
  <si>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</si>
  <si>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</si>
  <si>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</si>
  <si>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</si>
  <si>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</si>
  <si>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</si>
  <si>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</si>
  <si>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</si>
  <si>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</si>
  <si>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</si>
  <si>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</si>
  <si>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</si>
  <si>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</si>
  <si>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</si>
  <si>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</si>
  <si>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</si>
  <si>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</si>
  <si>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</si>
  <si>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</si>
  <si>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</si>
  <si>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</si>
  <si>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</si>
  <si>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</si>
  <si>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</si>
  <si>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</si>
  <si>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</si>
  <si>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</si>
  <si>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</si>
  <si>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</si>
  <si>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</si>
  <si>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</si>
  <si>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</si>
  <si>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</si>
  <si>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</si>
  <si>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</si>
  <si>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</si>
  <si>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</si>
  <si>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</si>
  <si>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</si>
  <si>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</si>
  <si>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</si>
  <si>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</si>
  <si>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</si>
  <si>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</si>
  <si>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</si>
  <si>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</si>
  <si>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</si>
  <si>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</si>
  <si>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</si>
  <si>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</si>
  <si>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</si>
  <si>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</si>
  <si>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</si>
  <si>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</si>
  <si>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</si>
  <si>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</si>
  <si>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</si>
  <si>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</si>
  <si>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</si>
  <si>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</si>
  <si>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</si>
  <si>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</si>
  <si>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</si>
  <si>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</si>
  <si>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</si>
  <si>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</si>
  <si>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</si>
  <si>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</si>
  <si>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</si>
  <si>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</si>
  <si>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</si>
  <si>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</si>
  <si>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</si>
  <si>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</si>
  <si>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</si>
  <si>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</si>
  <si>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</si>
  <si>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</si>
  <si>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</si>
  <si>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</si>
  <si>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</si>
  <si>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</si>
  <si>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</si>
  <si>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</si>
  <si>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</si>
  <si>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</si>
  <si>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</si>
  <si>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</si>
  <si>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</si>
  <si>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</si>
  <si>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</si>
  <si>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</si>
  <si>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</si>
  <si>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</si>
  <si>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</si>
  <si>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</si>
  <si>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</si>
  <si>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</si>
  <si>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</si>
  <si>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</si>
  <si>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</si>
  <si>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</si>
  <si>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</si>
  <si>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</si>
  <si>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</si>
  <si>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</si>
  <si>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</si>
  <si>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</si>
  <si>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</si>
  <si>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</si>
  <si>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</si>
  <si>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</si>
  <si>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</si>
  <si>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</si>
  <si>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</si>
  <si>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</si>
  <si>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</si>
  <si>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</si>
  <si>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</si>
  <si>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</si>
  <si>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</si>
  <si>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</si>
  <si>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</si>
  <si>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</si>
  <si>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</si>
  <si>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</si>
  <si>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</si>
  <si>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</si>
  <si>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</si>
  <si>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</si>
  <si>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</si>
  <si>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</si>
  <si>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</si>
  <si>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</si>
  <si>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</si>
  <si>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</si>
  <si>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</si>
  <si>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</si>
  <si>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</si>
  <si>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</si>
  <si>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</si>
  <si>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</si>
  <si>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</si>
  <si>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</si>
  <si>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</si>
  <si>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</si>
  <si>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</si>
  <si>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</si>
  <si>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</si>
  <si>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</si>
  <si>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</si>
  <si>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</si>
  <si>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</si>
  <si>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</si>
  <si>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</si>
  <si>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</si>
  <si>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</si>
  <si>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</si>
  <si>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</si>
  <si>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</si>
  <si>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</si>
  <si>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</si>
  <si>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</si>
  <si>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</si>
  <si>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</si>
  <si>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</si>
  <si>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</si>
  <si>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</si>
  <si>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</si>
  <si>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</si>
  <si>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</si>
  <si>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</si>
  <si>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</si>
  <si>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</si>
  <si>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</si>
  <si>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</si>
  <si>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</si>
  <si>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</si>
  <si>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</si>
  <si>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</si>
  <si>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</si>
  <si>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</si>
  <si>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</si>
  <si>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</si>
  <si>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</si>
  <si>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</si>
  <si>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</si>
  <si>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</si>
  <si>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</si>
  <si>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</si>
  <si>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</si>
  <si>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</si>
  <si>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</si>
  <si>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</si>
  <si>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</si>
  <si>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</si>
  <si>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</si>
  <si>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</si>
  <si>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</si>
  <si>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</si>
  <si>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</si>
  <si>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</si>
  <si>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</si>
  <si>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</si>
  <si>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</si>
  <si>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</si>
  <si>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</si>
  <si>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</si>
  <si>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</si>
  <si>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</si>
  <si>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</si>
  <si>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</si>
  <si>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</si>
  <si>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</si>
  <si>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</si>
  <si>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</si>
  <si>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</si>
  <si>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</si>
  <si>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</si>
  <si>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</si>
  <si>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</si>
  <si>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</si>
  <si>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</si>
  <si>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</si>
  <si>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</si>
  <si>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</si>
  <si>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</si>
  <si>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</si>
  <si>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</si>
  <si>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</si>
  <si>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</si>
  <si>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</si>
  <si>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</si>
  <si>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</si>
  <si>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</si>
  <si>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</si>
  <si>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</si>
  <si>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</si>
  <si>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</si>
  <si>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</si>
  <si>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</si>
  <si>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</si>
  <si>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</si>
  <si>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</si>
  <si>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</si>
  <si>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</si>
  <si>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</si>
  <si>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</si>
  <si>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</si>
  <si>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</si>
  <si>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</si>
  <si>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</si>
  <si>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</si>
  <si>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</si>
  <si>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</si>
  <si>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</si>
  <si>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</si>
  <si>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</si>
  <si>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</si>
  <si>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</si>
  <si>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</si>
  <si>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</si>
  <si>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</si>
  <si>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</si>
  <si>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</si>
  <si>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</si>
  <si>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</si>
  <si>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</si>
  <si>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</si>
  <si>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</si>
  <si>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</si>
  <si>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</si>
  <si>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</si>
  <si>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</si>
  <si>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</si>
  <si>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</si>
  <si>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</si>
  <si>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</si>
  <si>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</si>
  <si>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</si>
  <si>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</si>
  <si>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</si>
  <si>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</si>
  <si>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</si>
  <si>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</si>
  <si>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</si>
  <si>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</si>
  <si>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</si>
  <si>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</si>
  <si>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</si>
  <si>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</si>
  <si>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</si>
  <si>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</si>
  <si>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</si>
  <si>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</si>
  <si>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</si>
  <si>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</si>
  <si>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</si>
  <si>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</si>
  <si>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</si>
  <si>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</si>
  <si>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</si>
  <si>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</si>
  <si>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</si>
  <si>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</si>
  <si>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</si>
  <si>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</si>
  <si>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</si>
  <si>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</si>
  <si>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</si>
  <si>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</si>
  <si>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</si>
  <si>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</si>
  <si>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</si>
  <si>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</si>
  <si>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</si>
  <si>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</si>
  <si>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</si>
  <si>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</si>
  <si>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</si>
  <si>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</si>
  <si>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</si>
  <si>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</si>
  <si>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</si>
  <si>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</si>
  <si>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</si>
  <si>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</si>
  <si>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</si>
  <si>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</si>
  <si>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</si>
  <si>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</si>
  <si>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</si>
  <si>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</si>
  <si>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</si>
  <si>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</si>
  <si>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</si>
  <si>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</si>
  <si>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</si>
  <si>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</si>
  <si>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</si>
  <si>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</si>
  <si>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</si>
  <si>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</si>
  <si>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</si>
  <si>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</si>
  <si>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</si>
  <si>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</si>
  <si>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</si>
  <si>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</si>
  <si>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</si>
  <si>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</si>
  <si>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</si>
  <si>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</si>
  <si>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</si>
  <si>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</si>
  <si>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</si>
  <si>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</si>
  <si>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</si>
  <si>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</si>
  <si>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</si>
  <si>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</si>
  <si>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</si>
  <si>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</si>
  <si>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</si>
  <si>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</si>
  <si>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</si>
  <si>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</si>
  <si>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</si>
  <si>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</si>
  <si>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</si>
  <si>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</si>
  <si>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</si>
  <si>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</si>
  <si>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</si>
  <si>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</si>
  <si>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</si>
  <si>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</si>
  <si>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</si>
  <si>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</si>
  <si>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</si>
  <si>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</si>
  <si>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</si>
  <si>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</si>
  <si>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</si>
  <si>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</si>
  <si>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</si>
  <si>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</si>
  <si>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</si>
  <si>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</si>
  <si>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</si>
  <si>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</si>
  <si>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</si>
  <si>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</si>
  <si>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</si>
  <si>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</si>
  <si>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</si>
  <si>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</si>
  <si>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</si>
  <si>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</si>
  <si>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</si>
  <si>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</si>
  <si>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</si>
  <si>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</si>
  <si>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</si>
  <si>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</si>
  <si>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</si>
  <si>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</si>
  <si>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</si>
  <si>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</si>
  <si>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</si>
  <si>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</si>
  <si>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</si>
  <si>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</si>
  <si>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</si>
  <si>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</si>
  <si>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</si>
  <si>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</si>
  <si>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</si>
  <si>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</si>
  <si>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</si>
  <si>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</si>
  <si>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</si>
  <si>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</si>
  <si>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</si>
  <si>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</si>
  <si>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</si>
  <si>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</si>
  <si>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</si>
  <si>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</si>
  <si>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</si>
  <si>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</si>
  <si>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</si>
  <si>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</si>
  <si>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</si>
  <si>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</si>
  <si>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</si>
  <si>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</si>
  <si>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</si>
  <si>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</si>
  <si>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</si>
  <si>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</si>
  <si>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</si>
  <si>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</si>
  <si>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</si>
  <si>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</si>
  <si>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</si>
  <si>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</si>
  <si>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</si>
  <si>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</si>
  <si>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</si>
  <si>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</si>
  <si>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</si>
  <si>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</si>
  <si>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</si>
  <si>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</si>
  <si>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</si>
  <si>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</si>
  <si>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</si>
  <si>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</si>
  <si>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</si>
  <si>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</si>
  <si>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</si>
  <si>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</si>
  <si>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</si>
  <si>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</si>
  <si>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</si>
  <si>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</si>
  <si>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</si>
  <si>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</si>
  <si>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</si>
  <si>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</si>
  <si>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</si>
  <si>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</si>
  <si>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</si>
  <si>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</si>
  <si>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</si>
  <si>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</si>
  <si>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</si>
  <si>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</si>
  <si>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</si>
  <si>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</si>
  <si>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</si>
  <si>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</si>
  <si>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</si>
  <si>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</si>
  <si>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</si>
  <si>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</si>
  <si>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</si>
  <si>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</si>
  <si>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</si>
  <si>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</si>
  <si>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</si>
  <si>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</si>
  <si>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</si>
  <si>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</si>
  <si>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</si>
  <si>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</si>
  <si>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</si>
  <si>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</si>
  <si>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</si>
  <si>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</si>
  <si>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</si>
  <si>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</si>
  <si>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</si>
  <si>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</si>
  <si>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</si>
  <si>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</si>
  <si>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</si>
  <si>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</si>
  <si>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</si>
  <si>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</si>
  <si>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</si>
  <si>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</si>
  <si>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</si>
  <si>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</si>
  <si>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</si>
  <si>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</si>
  <si>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</si>
  <si>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</si>
  <si>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</si>
  <si>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</si>
  <si>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</si>
  <si>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</si>
  <si>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</si>
  <si>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</si>
  <si>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</si>
  <si>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</si>
  <si>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</si>
  <si>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</si>
  <si>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</si>
  <si>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</si>
  <si>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</si>
  <si>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</si>
  <si>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</si>
  <si>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</si>
  <si>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</si>
  <si>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</si>
  <si>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</si>
  <si>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</si>
  <si>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</si>
  <si>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</si>
  <si>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</si>
  <si>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</si>
  <si>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</si>
  <si>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</si>
  <si>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</si>
  <si>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</si>
  <si>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</si>
  <si>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</si>
  <si>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</si>
  <si>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</si>
  <si>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</si>
  <si>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</si>
  <si>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</si>
  <si>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</si>
  <si>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</si>
  <si>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</si>
  <si>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</si>
  <si>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</si>
  <si>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</si>
  <si>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</si>
  <si>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</si>
  <si>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</si>
  <si>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</si>
  <si>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</si>
  <si>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</si>
  <si>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</si>
  <si>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</si>
  <si>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</si>
  <si>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</si>
  <si>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</si>
  <si>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</si>
  <si>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</si>
  <si>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</si>
  <si>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</si>
  <si>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</si>
  <si>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</si>
  <si>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</si>
  <si>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</si>
  <si>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</si>
  <si>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</si>
  <si>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</si>
  <si>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</si>
  <si>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</si>
  <si>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</si>
  <si>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</si>
  <si>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</si>
  <si>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</si>
  <si>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</si>
  <si>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</si>
  <si>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</si>
  <si>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</si>
  <si>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</si>
  <si>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</si>
  <si>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</si>
  <si>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</si>
  <si>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</si>
  <si>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</si>
  <si>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</si>
  <si>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</si>
  <si>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</si>
  <si>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</si>
  <si>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</si>
  <si>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</si>
  <si>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</si>
  <si>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</si>
  <si>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</si>
  <si>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</si>
  <si>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</si>
  <si>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</si>
  <si>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</si>
  <si>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</si>
  <si>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</si>
  <si>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</si>
  <si>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</si>
  <si>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</si>
  <si>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</si>
  <si>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</si>
  <si>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</si>
  <si>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</si>
  <si>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</si>
  <si>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</si>
  <si>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</si>
  <si>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</si>
  <si>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</si>
  <si>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</si>
  <si>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</si>
  <si>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</si>
  <si>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</si>
  <si>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</si>
  <si>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</si>
  <si>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</si>
  <si>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</si>
  <si>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</si>
  <si>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</si>
  <si>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</si>
  <si>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</si>
  <si>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</si>
  <si>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</si>
  <si>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</si>
  <si>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</si>
  <si>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</si>
  <si>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</si>
  <si>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</si>
  <si>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</si>
  <si>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</si>
  <si>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</si>
  <si>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</si>
  <si>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</si>
  <si>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</si>
  <si>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</si>
  <si>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</si>
  <si>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</si>
  <si>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</si>
  <si>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</si>
  <si>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</si>
  <si>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</si>
  <si>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</si>
  <si>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</si>
  <si>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</si>
  <si>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</si>
  <si>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</si>
  <si>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</si>
  <si>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</si>
  <si>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</si>
  <si>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</si>
  <si>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</si>
  <si>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</si>
  <si>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</si>
  <si>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</si>
  <si>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</si>
  <si>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</si>
  <si>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</si>
  <si>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</si>
  <si>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</si>
  <si>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</si>
  <si>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</si>
  <si>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</si>
  <si>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</si>
  <si>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</si>
  <si>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</si>
  <si>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</si>
  <si>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</si>
  <si>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</si>
  <si>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</si>
  <si>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</si>
  <si>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</si>
  <si>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</si>
  <si>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</si>
  <si>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</si>
  <si>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</si>
  <si>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</si>
  <si>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</si>
  <si>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</si>
  <si>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</si>
  <si>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</si>
  <si>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</si>
  <si>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</si>
  <si>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</si>
  <si>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</si>
  <si>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</si>
  <si>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</si>
  <si>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</si>
  <si>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</si>
  <si>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</si>
  <si>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</si>
  <si>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</si>
  <si>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</si>
  <si>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</si>
  <si>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</si>
  <si>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</si>
  <si>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</si>
  <si>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</si>
  <si>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</si>
  <si>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</si>
  <si>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</si>
  <si>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</si>
  <si>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</si>
  <si>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</si>
  <si>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</si>
  <si>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</si>
  <si>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</si>
  <si>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</si>
  <si>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</si>
  <si>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</si>
  <si>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</si>
  <si>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</si>
  <si>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</si>
  <si>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</si>
  <si>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</si>
  <si>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</si>
  <si>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</si>
  <si>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</si>
  <si>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</si>
  <si>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</si>
  <si>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</si>
  <si>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</si>
  <si>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</si>
  <si>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</si>
  <si>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</si>
  <si>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</si>
  <si>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</si>
  <si>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</si>
  <si>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</si>
  <si>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</si>
  <si>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</si>
  <si>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</si>
  <si>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</si>
  <si>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</si>
  <si>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</si>
  <si>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</si>
  <si>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</si>
  <si>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</si>
  <si>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</si>
  <si>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</si>
  <si>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</si>
  <si>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</si>
  <si>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</si>
  <si>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</si>
  <si>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</si>
  <si>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</si>
  <si>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</si>
  <si>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</si>
  <si>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</si>
  <si>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</si>
  <si>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</si>
  <si>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</si>
  <si>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</si>
  <si>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</si>
  <si>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</si>
  <si>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</si>
  <si>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</si>
  <si>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</si>
  <si>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</si>
  <si>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</si>
  <si>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</si>
  <si>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</si>
  <si>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</si>
  <si>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</si>
  <si>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</si>
  <si>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</si>
  <si>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</si>
  <si>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</si>
  <si>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</si>
  <si>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</si>
  <si>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</si>
  <si>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</si>
  <si>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</si>
  <si>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</si>
  <si>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</si>
  <si>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</si>
  <si>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</si>
  <si>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</si>
  <si>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</si>
  <si>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</si>
  <si>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</si>
  <si>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</si>
  <si>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</si>
  <si>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</si>
  <si>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</si>
  <si>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</si>
  <si>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</si>
  <si>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</si>
  <si>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</si>
  <si>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</si>
  <si>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</si>
  <si>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</si>
  <si>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</si>
  <si>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</si>
  <si>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</si>
  <si>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</si>
  <si>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</si>
  <si>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</si>
  <si>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</si>
  <si>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</si>
  <si>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</si>
  <si>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</si>
  <si>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</si>
  <si>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</si>
  <si>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</si>
  <si>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</si>
  <si>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</si>
  <si>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</si>
  <si>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</si>
  <si>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</si>
  <si>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</si>
  <si>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</si>
  <si>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</si>
  <si>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</si>
  <si>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</si>
  <si>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</si>
  <si>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</si>
  <si>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</si>
  <si>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</si>
  <si>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</si>
  <si>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</si>
  <si>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</si>
  <si>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</si>
  <si>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</si>
  <si>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</si>
  <si>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</si>
  <si>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</si>
  <si>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</si>
  <si>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</si>
  <si>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</si>
  <si>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</si>
  <si>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</si>
  <si>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</si>
  <si>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</si>
  <si>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</si>
  <si>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</si>
  <si>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</si>
  <si>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</si>
  <si>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</si>
  <si>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</si>
  <si>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</si>
  <si>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</si>
  <si>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</si>
  <si>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</si>
  <si>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</si>
  <si>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</si>
  <si>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</si>
  <si>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</si>
  <si>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</si>
  <si>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</si>
  <si>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</si>
  <si>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</si>
  <si>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</si>
  <si>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</si>
  <si>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</si>
  <si>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</si>
  <si>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</si>
  <si>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</si>
  <si>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</si>
  <si>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</si>
  <si>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</si>
  <si>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</si>
  <si>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</si>
  <si>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</si>
  <si>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</si>
  <si>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</si>
  <si>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</si>
  <si>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</si>
  <si>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</si>
  <si>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</si>
  <si>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</si>
  <si>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</si>
  <si>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</si>
  <si>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</si>
  <si>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</si>
  <si>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</si>
  <si>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</si>
  <si>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</si>
  <si>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</si>
  <si>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</si>
  <si>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</si>
  <si>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</si>
  <si>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</si>
  <si>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</si>
  <si>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</si>
  <si>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</si>
  <si>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</si>
  <si>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</si>
  <si>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</si>
  <si>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</si>
  <si>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</si>
  <si>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</si>
  <si>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</si>
  <si>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</si>
  <si>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</si>
  <si>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</si>
  <si>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</si>
  <si>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</si>
  <si>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</si>
  <si>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</si>
  <si>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</si>
  <si>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</si>
  <si>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</si>
  <si>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</si>
  <si>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</si>
  <si>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</si>
  <si>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</si>
  <si>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</si>
  <si>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</si>
  <si>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</si>
  <si>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</si>
  <si>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</si>
  <si>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</si>
  <si>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</si>
  <si>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</si>
  <si>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</si>
  <si>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</si>
  <si>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</si>
  <si>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</si>
  <si>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</si>
  <si>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</si>
  <si>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</si>
  <si>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</si>
  <si>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</si>
  <si>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</si>
  <si>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</si>
  <si>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</si>
  <si>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</si>
  <si>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</si>
  <si>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</si>
  <si>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</si>
  <si>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</si>
  <si>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</si>
  <si>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</si>
  <si>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</si>
  <si>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</si>
  <si>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</si>
  <si>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</si>
  <si>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</si>
  <si>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</si>
  <si>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</si>
  <si>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</si>
  <si>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</si>
  <si>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</si>
  <si>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</si>
  <si>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</si>
  <si>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</si>
  <si>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</si>
  <si>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</si>
  <si>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</si>
  <si>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</si>
  <si>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</si>
  <si>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</si>
  <si>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</si>
  <si>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</si>
  <si>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</si>
  <si>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</si>
  <si>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</si>
  <si>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</si>
  <si>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</si>
  <si>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</si>
  <si>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</si>
  <si>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</si>
  <si>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</si>
  <si>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</si>
  <si>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</si>
  <si>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</si>
  <si>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</si>
  <si>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</si>
  <si>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</si>
  <si>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</si>
  <si>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</si>
  <si>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</si>
  <si>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</si>
  <si>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</si>
  <si>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</si>
  <si>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</si>
  <si>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</si>
  <si>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</si>
  <si>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</si>
  <si>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</si>
  <si>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</si>
  <si>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</si>
  <si>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</si>
  <si>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</si>
  <si>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</si>
  <si>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</si>
  <si>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</si>
  <si>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</si>
  <si>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</si>
  <si>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</si>
  <si>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</si>
  <si>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</si>
  <si>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</si>
  <si>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</si>
  <si>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</si>
  <si>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</si>
  <si>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</si>
  <si>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</si>
  <si>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</si>
  <si>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</si>
  <si>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</si>
  <si>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</si>
  <si>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</si>
  <si>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</si>
  <si>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</si>
  <si>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</si>
  <si>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</si>
  <si>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</si>
  <si>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</si>
  <si>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</si>
  <si>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</si>
  <si>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</si>
  <si>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</si>
  <si>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</si>
  <si>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</si>
  <si>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</si>
  <si>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</si>
  <si>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</si>
  <si>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</si>
  <si>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</si>
  <si>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</si>
  <si>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</si>
  <si>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</si>
  <si>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</si>
  <si>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</si>
  <si>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</si>
  <si>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</si>
  <si>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</si>
  <si>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</si>
  <si>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</si>
  <si>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</si>
  <si>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</si>
  <si>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</si>
  <si>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</si>
  <si>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</si>
  <si>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</si>
  <si>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</si>
  <si>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</si>
  <si>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</si>
  <si>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</si>
  <si>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</si>
  <si>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</si>
  <si>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</si>
  <si>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</si>
  <si>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</si>
  <si>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</si>
  <si>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</si>
  <si>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</si>
  <si>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</si>
  <si>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</si>
  <si>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</si>
  <si>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</si>
  <si>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</si>
  <si>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</si>
  <si>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</si>
  <si>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</si>
  <si>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</si>
  <si>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</si>
  <si>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</si>
  <si>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</si>
  <si>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</si>
  <si>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</si>
  <si>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</si>
  <si>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</si>
  <si>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</si>
  <si>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</si>
  <si>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</si>
  <si>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</si>
  <si>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</si>
  <si>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</si>
  <si>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</si>
  <si>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</si>
  <si>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</si>
  <si>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</si>
  <si>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</si>
  <si>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</si>
  <si>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</si>
  <si>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</si>
  <si>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</si>
  <si>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</si>
  <si>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</si>
  <si>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</si>
  <si>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</si>
  <si>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</si>
  <si>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</si>
  <si>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</si>
  <si>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</si>
  <si>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</si>
  <si>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</si>
  <si>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</si>
  <si>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</si>
  <si>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</si>
  <si>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</si>
  <si>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</si>
  <si>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</si>
  <si>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</si>
  <si>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</si>
  <si>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</si>
  <si>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</si>
  <si>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</si>
  <si>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</si>
  <si>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</si>
  <si>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</si>
  <si>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</si>
  <si>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</si>
  <si>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</si>
  <si>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</si>
  <si>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</si>
  <si>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</si>
  <si>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</si>
  <si>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</si>
  <si>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</si>
  <si>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</si>
  <si>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</si>
  <si>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</si>
  <si>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</si>
  <si>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</si>
  <si>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</si>
  <si>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</si>
  <si>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</si>
  <si>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</si>
  <si>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</si>
  <si>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</si>
  <si>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</si>
  <si>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</si>
  <si>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</si>
  <si>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</si>
  <si>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</si>
  <si>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</si>
  <si>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</si>
  <si>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</si>
  <si>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</si>
  <si>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</si>
  <si>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</si>
  <si>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</si>
  <si>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</si>
  <si>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</si>
  <si>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</si>
  <si>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</si>
  <si>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</si>
  <si>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</si>
  <si>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</si>
  <si>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</si>
  <si>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</si>
  <si>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</si>
  <si>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</si>
  <si>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</si>
  <si>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</si>
  <si>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</si>
  <si>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</si>
  <si>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</si>
  <si>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</si>
  <si>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</si>
  <si>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</si>
  <si>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</si>
  <si>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</si>
  <si>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</si>
  <si>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</si>
  <si>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</si>
  <si>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</si>
  <si>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</si>
  <si>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</si>
  <si>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</si>
  <si>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</si>
  <si>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</si>
  <si>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</si>
  <si>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</si>
  <si>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</si>
  <si>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</si>
  <si>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</si>
  <si>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</si>
  <si>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</si>
  <si>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</si>
  <si>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</si>
  <si>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</si>
  <si>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</si>
  <si>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</si>
  <si>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</si>
  <si>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</si>
  <si>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</si>
  <si>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</si>
  <si>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</si>
  <si>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</si>
  <si>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</si>
  <si>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</si>
  <si>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</si>
  <si>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</si>
  <si>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</si>
  <si>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</si>
  <si>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</si>
  <si>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</si>
  <si>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</si>
  <si>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</si>
  <si>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</si>
  <si>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</si>
  <si>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</si>
  <si>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</si>
  <si>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</si>
  <si>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</si>
  <si>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</si>
  <si>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</si>
  <si>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</si>
  <si>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</si>
  <si>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</si>
  <si>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</si>
  <si>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</si>
  <si>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</si>
  <si>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</si>
  <si>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</si>
  <si>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</si>
  <si>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</si>
  <si>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</si>
  <si>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</si>
  <si>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</si>
  <si>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</si>
  <si>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</si>
  <si>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</si>
  <si>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</si>
  <si>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</si>
  <si>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</si>
  <si>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</si>
  <si>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</si>
  <si>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</si>
  <si>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</si>
  <si>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</si>
  <si>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</si>
  <si>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</si>
  <si>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</si>
  <si>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</si>
  <si>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</si>
  <si>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</si>
  <si>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</si>
  <si>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</si>
  <si>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</si>
  <si>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</si>
  <si>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</si>
  <si>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</si>
  <si>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</si>
  <si>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</si>
  <si>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</si>
  <si>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</si>
  <si>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</si>
  <si>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</si>
  <si>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</si>
  <si>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</si>
  <si>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</si>
  <si>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</si>
  <si>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</si>
  <si>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</si>
  <si>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</si>
  <si>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</si>
  <si>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</si>
  <si>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</si>
  <si>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</si>
  <si>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</si>
  <si>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</si>
  <si>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</si>
  <si>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</si>
  <si>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</si>
  <si>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</si>
  <si>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</si>
  <si>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</si>
  <si>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</si>
  <si>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</si>
  <si>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</si>
  <si>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</si>
  <si>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</si>
  <si>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</si>
  <si>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</si>
  <si>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</si>
  <si>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</si>
  <si>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</si>
  <si>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</si>
  <si>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</si>
  <si>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</si>
  <si>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</si>
  <si>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</si>
  <si>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</si>
  <si>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</si>
  <si>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</si>
  <si>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</si>
  <si>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</si>
  <si>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</si>
  <si>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</si>
  <si>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</si>
  <si>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</si>
  <si>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</si>
  <si>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</si>
  <si>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</si>
  <si>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</si>
  <si>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</si>
  <si>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</si>
  <si>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</si>
  <si>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</si>
  <si>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</si>
  <si>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</si>
  <si>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</si>
  <si>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</si>
  <si>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</si>
  <si>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</si>
  <si>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</si>
  <si>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</si>
  <si>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</si>
  <si>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</si>
  <si>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</si>
  <si>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</si>
  <si>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</si>
  <si>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</si>
  <si>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</si>
  <si>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</si>
  <si>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</si>
  <si>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</si>
  <si>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</si>
  <si>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</si>
  <si>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</si>
  <si>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</si>
  <si>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</si>
  <si>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</si>
  <si>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</si>
  <si>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</si>
  <si>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</si>
  <si>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</si>
  <si>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</si>
  <si>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</si>
  <si>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</si>
  <si>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</si>
  <si>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</si>
  <si>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</si>
  <si>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</si>
  <si>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</si>
  <si>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</si>
  <si>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</si>
  <si>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</si>
  <si>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</si>
  <si>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</si>
  <si>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</si>
  <si>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</si>
  <si>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</si>
  <si>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</si>
  <si>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</si>
  <si>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</si>
  <si>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</si>
  <si>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</si>
  <si>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</si>
  <si>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</si>
  <si>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</si>
  <si>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</si>
  <si>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</si>
  <si>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</si>
  <si>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</si>
  <si>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</si>
  <si>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</si>
  <si>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</si>
  <si>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</si>
  <si>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</si>
  <si>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</si>
  <si>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</si>
  <si>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</si>
  <si>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</si>
  <si>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</si>
  <si>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</si>
  <si>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</si>
  <si>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</si>
  <si>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</si>
  <si>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</si>
  <si>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</si>
  <si>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</si>
  <si>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</si>
  <si>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</si>
  <si>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</si>
  <si>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</si>
  <si>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</si>
  <si>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</si>
  <si>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</si>
  <si>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</si>
  <si>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</si>
  <si>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</si>
  <si>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</si>
  <si>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</si>
  <si>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</si>
  <si>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</si>
  <si>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</si>
  <si>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</si>
  <si>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</si>
  <si>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</si>
  <si>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</si>
  <si>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</si>
  <si>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</si>
  <si>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</si>
  <si>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</si>
  <si>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</si>
  <si>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</si>
  <si>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</si>
  <si>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</si>
  <si>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</si>
  <si>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</si>
  <si>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</si>
  <si>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</si>
  <si>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</si>
  <si>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</si>
  <si>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</si>
  <si>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</si>
  <si>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</si>
  <si>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</si>
  <si>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</si>
  <si>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</si>
  <si>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</si>
  <si>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</si>
  <si>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</si>
  <si>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</si>
  <si>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</si>
  <si>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</si>
  <si>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</si>
  <si>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</si>
  <si>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</si>
  <si>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</si>
  <si>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</si>
  <si>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</si>
  <si>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</si>
  <si>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</si>
  <si>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</si>
  <si>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</si>
  <si>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</si>
  <si>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</si>
  <si>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</si>
  <si>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</si>
  <si>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</si>
  <si>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</si>
  <si>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</si>
  <si>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</si>
  <si>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</si>
  <si>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</si>
  <si>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</si>
  <si>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</si>
  <si>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</si>
  <si>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</si>
  <si>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</si>
  <si>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</si>
  <si>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</si>
  <si>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</si>
  <si>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</si>
  <si>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</si>
  <si>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</si>
  <si>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</si>
  <si>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</si>
  <si>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</si>
  <si>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</si>
  <si>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</si>
  <si>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</si>
  <si>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</si>
  <si>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</si>
  <si>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</si>
  <si>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</si>
  <si>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</si>
  <si>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</si>
  <si>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</si>
  <si>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</si>
  <si>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</si>
  <si>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</si>
  <si>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</si>
  <si>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</si>
  <si>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</si>
  <si>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</si>
  <si>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</si>
  <si>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</si>
  <si>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</si>
  <si>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</si>
  <si>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</si>
  <si>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</si>
  <si>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</si>
  <si>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</si>
  <si>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</si>
  <si>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</si>
  <si>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</si>
  <si>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</si>
  <si>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</si>
  <si>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</si>
  <si>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</si>
  <si>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</si>
  <si>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</si>
  <si>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</si>
  <si>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</si>
  <si>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</si>
  <si>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</si>
  <si>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</si>
  <si>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</si>
  <si>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</si>
  <si>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</si>
  <si>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</si>
  <si>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</si>
  <si>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</si>
  <si>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</si>
  <si>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</si>
  <si>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</si>
  <si>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</si>
  <si>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</si>
  <si>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</si>
  <si>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</si>
  <si>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</si>
  <si>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</si>
  <si>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</si>
  <si>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</si>
  <si>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</si>
  <si>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</si>
  <si>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</si>
  <si>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</si>
  <si>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</si>
  <si>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</si>
  <si>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</si>
  <si>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</si>
  <si>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</si>
  <si>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</si>
  <si>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</si>
  <si>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</si>
  <si>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</si>
  <si>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</si>
  <si>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</si>
  <si>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</si>
  <si>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</si>
  <si>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</si>
  <si>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</si>
  <si>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</si>
  <si>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</si>
  <si>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</si>
  <si>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</si>
  <si>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</si>
  <si>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</si>
  <si>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</si>
  <si>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</si>
  <si>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</si>
  <si>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</si>
  <si>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</si>
  <si>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</si>
  <si>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</si>
  <si>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</si>
  <si>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</si>
  <si>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</si>
  <si>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</si>
  <si>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</si>
  <si>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</si>
  <si>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</si>
  <si>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</si>
  <si>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</si>
  <si>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</si>
  <si>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</si>
  <si>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</si>
  <si>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</si>
  <si>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</si>
  <si>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</si>
  <si>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</si>
  <si>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</si>
  <si>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</si>
  <si>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</si>
  <si>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</si>
  <si>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</si>
  <si>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</si>
  <si>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</si>
  <si>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</si>
  <si>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</si>
  <si>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</si>
  <si>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</si>
  <si>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</si>
  <si>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</si>
  <si>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</si>
  <si>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</si>
  <si>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</si>
  <si>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</si>
  <si>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</si>
  <si>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</si>
  <si>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</si>
  <si>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</si>
  <si>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</si>
  <si>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</si>
  <si>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</si>
  <si>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</si>
  <si>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</si>
  <si>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</si>
  <si>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</si>
  <si>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</si>
  <si>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</si>
  <si>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</si>
  <si>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</si>
  <si>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</si>
  <si>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</si>
  <si>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</si>
  <si>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</si>
  <si>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</si>
  <si>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</si>
  <si>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</si>
  <si>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</si>
  <si>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</si>
  <si>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</si>
  <si>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</si>
  <si>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</si>
  <si>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</si>
  <si>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</si>
  <si>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</si>
  <si>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</si>
  <si>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</si>
  <si>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</si>
  <si>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</si>
  <si>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</si>
  <si>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</si>
  <si>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</si>
  <si>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</si>
  <si>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</si>
  <si>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</si>
  <si>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</si>
  <si>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</si>
  <si>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</si>
  <si>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</si>
  <si>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</si>
  <si>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</si>
  <si>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</si>
  <si>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</si>
  <si>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</si>
  <si>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</si>
  <si>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</si>
  <si>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</si>
  <si>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</si>
  <si>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</si>
  <si>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</si>
  <si>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</si>
  <si>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</si>
  <si>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</si>
  <si>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</si>
  <si>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</si>
  <si>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</si>
  <si>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</si>
  <si>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</si>
  <si>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</si>
  <si>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</si>
  <si>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</si>
  <si>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</si>
  <si>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</si>
  <si>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</si>
  <si>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</si>
  <si>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</si>
  <si>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</si>
  <si>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</si>
  <si>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</si>
  <si>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</si>
  <si>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</si>
  <si>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</si>
  <si>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</si>
  <si>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</si>
  <si>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</si>
  <si>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</si>
  <si>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</si>
  <si>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</si>
  <si>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</si>
  <si>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</si>
  <si>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</si>
  <si>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</si>
  <si>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</si>
  <si>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</si>
  <si>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</si>
  <si>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</si>
  <si>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</si>
  <si>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</si>
  <si>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</si>
  <si>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</si>
  <si>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</si>
  <si>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</si>
  <si>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</si>
  <si>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</si>
  <si>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</si>
  <si>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</si>
  <si>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</si>
  <si>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</si>
  <si>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</si>
  <si>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</si>
  <si>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</si>
  <si>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</si>
  <si>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</si>
  <si>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</si>
  <si>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</si>
  <si>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</si>
  <si>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</si>
  <si>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</si>
  <si>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</si>
  <si>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</si>
  <si>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</si>
  <si>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</si>
  <si>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</si>
  <si>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</si>
  <si>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</si>
  <si>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</si>
  <si>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</si>
  <si>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</si>
  <si>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</si>
  <si>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</si>
  <si>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</si>
  <si>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</si>
  <si>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</si>
  <si>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</si>
  <si>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</si>
  <si>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</si>
  <si>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</si>
  <si>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</si>
  <si>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</si>
  <si>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</si>
  <si>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</si>
  <si>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</si>
  <si>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</si>
  <si>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</si>
  <si>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</si>
  <si>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</si>
  <si>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</si>
  <si>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</si>
  <si>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</si>
  <si>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</si>
  <si>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</si>
  <si>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</si>
  <si>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</si>
  <si>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</si>
  <si>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</si>
  <si>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</si>
  <si>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</si>
  <si>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</si>
  <si>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</si>
  <si>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</si>
  <si>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</si>
  <si>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</si>
  <si>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</si>
  <si>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</si>
  <si>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</si>
  <si>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</si>
  <si>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</si>
  <si>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</si>
  <si>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</si>
  <si>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</si>
  <si>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</si>
  <si>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</si>
  <si>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</si>
  <si>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</si>
  <si>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</si>
  <si>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</si>
  <si>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</si>
  <si>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</si>
  <si>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</si>
  <si>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</si>
  <si>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</si>
  <si>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</si>
  <si>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</si>
  <si>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</si>
  <si>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</si>
  <si>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</si>
  <si>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</si>
  <si>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</si>
  <si>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</si>
  <si>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</si>
  <si>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</si>
  <si>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</si>
  <si>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</si>
  <si>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</si>
  <si>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</si>
  <si>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</si>
  <si>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</si>
  <si>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</si>
  <si>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</si>
  <si>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</si>
  <si>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</si>
  <si>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</si>
  <si>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</si>
  <si>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</si>
  <si>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</si>
  <si>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</si>
  <si>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</si>
  <si>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</si>
  <si>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</si>
  <si>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</si>
  <si>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</si>
  <si>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</si>
  <si>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</si>
  <si>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</si>
  <si>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</si>
  <si>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</si>
  <si>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</si>
  <si>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</si>
  <si>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</si>
  <si>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</si>
  <si>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</si>
  <si>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</si>
  <si>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</si>
  <si>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</si>
  <si>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</si>
  <si>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</si>
  <si>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</si>
  <si>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</si>
  <si>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</si>
  <si>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</si>
  <si>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</si>
  <si>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</si>
  <si>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</si>
  <si>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</si>
  <si>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</si>
  <si>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</si>
  <si>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</si>
  <si>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</si>
  <si>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</si>
  <si>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</si>
  <si>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</si>
  <si>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</si>
  <si>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</si>
  <si>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</si>
  <si>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</si>
  <si>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</si>
  <si>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</si>
  <si>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</si>
  <si>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</si>
  <si>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</si>
  <si>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</si>
  <si>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</si>
  <si>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</si>
  <si>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</si>
  <si>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</si>
  <si>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</si>
  <si>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</si>
  <si>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</si>
  <si>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</si>
  <si>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</si>
  <si>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</si>
  <si>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</si>
  <si>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</si>
  <si>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</si>
  <si>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</si>
  <si>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</si>
  <si>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</si>
  <si>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</si>
  <si>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</si>
  <si>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</si>
  <si>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</si>
  <si>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</si>
  <si>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</si>
  <si>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</si>
  <si>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</si>
  <si>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</si>
  <si>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</si>
  <si>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</si>
  <si>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</si>
  <si>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</si>
  <si>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</si>
  <si>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</si>
  <si>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</si>
  <si>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</si>
  <si>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</si>
  <si>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</si>
  <si>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</si>
  <si>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</si>
  <si>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</si>
  <si>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</si>
  <si>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</si>
  <si>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</si>
  <si>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</si>
  <si>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</si>
  <si>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</si>
  <si>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</si>
  <si>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</si>
  <si>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</si>
  <si>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</si>
  <si>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</si>
  <si>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</si>
  <si>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</si>
  <si>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</si>
  <si>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</si>
  <si>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</si>
  <si>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</si>
  <si>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</si>
  <si>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</si>
  <si>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</si>
  <si>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</si>
  <si>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</si>
  <si>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</si>
  <si>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</si>
  <si>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</si>
  <si>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</si>
  <si>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</si>
  <si>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</si>
  <si>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</si>
  <si>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</si>
  <si>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</si>
  <si>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</si>
  <si>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</si>
  <si>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</si>
  <si>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</si>
  <si>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</si>
  <si>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</si>
  <si>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</si>
  <si>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</si>
  <si>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</si>
  <si>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</si>
  <si>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</si>
  <si>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</si>
  <si>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</si>
  <si>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</si>
  <si>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</si>
  <si>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</si>
  <si>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</si>
  <si>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</si>
  <si>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</si>
  <si>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</si>
  <si>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</si>
  <si>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</si>
  <si>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</si>
  <si>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</si>
  <si>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</si>
  <si>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</si>
  <si>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</si>
  <si>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</si>
  <si>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</si>
  <si>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</si>
  <si>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</si>
  <si>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</si>
  <si>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</si>
  <si>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</si>
  <si>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</si>
  <si>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</si>
  <si>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</si>
  <si>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</si>
  <si>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</si>
  <si>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</si>
  <si>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</si>
  <si>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</si>
  <si>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</si>
  <si>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</si>
  <si>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</si>
  <si>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</si>
  <si>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</si>
  <si>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</si>
  <si>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</si>
  <si>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</si>
  <si>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</si>
  <si>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</si>
  <si>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</si>
  <si>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</si>
  <si>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</si>
  <si>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</si>
  <si>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</si>
  <si>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</si>
  <si>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</si>
  <si>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</si>
  <si>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</si>
  <si>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</si>
  <si>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</si>
  <si>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</si>
  <si>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</si>
  <si>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</si>
  <si>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</si>
  <si>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</si>
  <si>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</si>
  <si>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</si>
  <si>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</si>
  <si>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</si>
  <si>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</si>
  <si>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</si>
  <si>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</si>
  <si>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</si>
  <si>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</si>
  <si>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</si>
  <si>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</si>
  <si>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</si>
  <si>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</si>
  <si>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</si>
  <si>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</si>
  <si>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</si>
  <si>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</si>
  <si>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</si>
  <si>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</si>
  <si>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</si>
  <si>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</si>
  <si>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</si>
  <si>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</si>
  <si>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</si>
  <si>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</si>
  <si>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</si>
  <si>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</si>
  <si>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</si>
  <si>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</si>
  <si>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</si>
  <si>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</si>
  <si>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</si>
  <si>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</si>
  <si>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</si>
  <si>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</si>
  <si>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</si>
  <si>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</si>
  <si>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</si>
  <si>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</si>
  <si>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</si>
  <si>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</si>
  <si>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</si>
  <si>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</si>
  <si>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</si>
  <si>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</si>
  <si>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</si>
  <si>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</si>
  <si>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</si>
  <si>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</si>
  <si>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</si>
  <si>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</si>
  <si>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</si>
  <si>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</si>
  <si>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</si>
  <si>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</si>
  <si>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</si>
  <si>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</si>
  <si>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</si>
  <si>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</si>
  <si>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</si>
  <si>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</si>
  <si>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</si>
  <si>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</si>
  <si>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</si>
  <si>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</si>
  <si>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</si>
  <si>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</si>
  <si>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</si>
  <si>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</si>
  <si>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</si>
  <si>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</si>
  <si>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</si>
  <si>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</si>
  <si>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</si>
  <si>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</si>
  <si>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</si>
  <si>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</si>
  <si>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</si>
  <si>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</si>
  <si>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</si>
  <si>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</si>
  <si>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</si>
  <si>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</si>
  <si>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</si>
  <si>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</si>
  <si>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</si>
  <si>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</si>
  <si>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</si>
  <si>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</si>
  <si>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</si>
  <si>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</si>
  <si>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</si>
  <si>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</si>
  <si>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</si>
  <si>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</si>
  <si>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</si>
  <si>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</si>
  <si>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</si>
  <si>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</si>
  <si>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</si>
  <si>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</si>
  <si>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</si>
  <si>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</si>
  <si>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</si>
  <si>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</si>
  <si>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</si>
  <si>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</si>
  <si>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</si>
  <si>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</si>
  <si>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</si>
  <si>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</si>
  <si>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</si>
  <si>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</si>
  <si>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</si>
  <si>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</si>
  <si>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</si>
  <si>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</si>
  <si>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</si>
  <si>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</si>
  <si>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</si>
  <si>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</si>
  <si>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</si>
  <si>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</si>
  <si>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</si>
  <si>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</si>
  <si>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</si>
  <si>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</si>
  <si>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</si>
  <si>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</si>
  <si>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</si>
  <si>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</si>
  <si>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</si>
  <si>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</si>
  <si>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</si>
  <si>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</si>
  <si>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</si>
  <si>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</si>
  <si>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</si>
  <si>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</si>
  <si>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</si>
  <si>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</si>
  <si>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</si>
  <si>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</si>
  <si>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</si>
  <si>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</si>
  <si>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</si>
  <si>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</si>
  <si>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</si>
  <si>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</si>
  <si>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</si>
  <si>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</si>
  <si>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</si>
  <si>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</si>
  <si>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</si>
  <si>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</si>
  <si>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</si>
  <si>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</si>
  <si>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</si>
  <si>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</si>
  <si>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</si>
  <si>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</si>
  <si>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</si>
  <si>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</si>
  <si>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</si>
  <si>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</si>
  <si>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</si>
  <si>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</si>
  <si>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</si>
  <si>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</si>
  <si>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</si>
  <si>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</si>
  <si>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</si>
  <si>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</si>
  <si>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</si>
  <si>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</si>
  <si>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</si>
  <si>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</si>
  <si>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</si>
  <si>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</si>
  <si>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</si>
  <si>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</si>
  <si>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</si>
  <si>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</si>
  <si>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</si>
  <si>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</si>
  <si>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</si>
  <si>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</si>
  <si>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</si>
  <si>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</si>
  <si>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</si>
  <si>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</si>
  <si>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</si>
  <si>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</si>
  <si>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</si>
  <si>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</si>
  <si>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</si>
  <si>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</si>
  <si>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</si>
  <si>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</si>
  <si>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</si>
  <si>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</si>
  <si>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</si>
  <si>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</si>
  <si>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</si>
  <si>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</si>
  <si>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</si>
  <si>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</si>
  <si>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</si>
  <si>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</si>
  <si>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</si>
  <si>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</si>
  <si>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</si>
  <si>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</si>
  <si>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</si>
  <si>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</si>
  <si>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</si>
  <si>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</si>
  <si>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</si>
  <si>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</si>
  <si>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</si>
  <si>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</si>
  <si>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</si>
  <si>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</si>
  <si>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</si>
  <si>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</si>
  <si>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</si>
  <si>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</si>
  <si>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</si>
  <si>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</si>
  <si>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</si>
  <si>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</si>
  <si>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</si>
  <si>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</si>
  <si>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</si>
  <si>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</si>
  <si>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</si>
  <si>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</si>
  <si>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</si>
  <si>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</si>
  <si>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</si>
  <si>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</si>
  <si>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</si>
  <si>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</si>
  <si>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</si>
  <si>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</si>
  <si>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</si>
  <si>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</si>
  <si>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</si>
  <si>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</si>
  <si>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</si>
  <si>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</si>
  <si>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</si>
  <si>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</si>
  <si>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</si>
  <si>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</si>
  <si>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</si>
  <si>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</si>
  <si>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</si>
  <si>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</si>
  <si>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</si>
  <si>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</si>
  <si>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</si>
  <si>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</si>
  <si>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</si>
  <si>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</si>
  <si>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</si>
  <si>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</si>
  <si>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</si>
  <si>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</si>
  <si>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</si>
  <si>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</si>
  <si>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</si>
  <si>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</si>
  <si>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</si>
  <si>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</si>
  <si>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</si>
  <si>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</si>
  <si>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</si>
  <si>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</si>
  <si>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</si>
  <si>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</si>
  <si>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</si>
  <si>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</si>
  <si>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</si>
  <si>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</si>
  <si>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</si>
  <si>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</si>
  <si>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</si>
  <si>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</si>
  <si>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</si>
  <si>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</si>
  <si>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</si>
  <si>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</si>
  <si>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</si>
  <si>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</si>
  <si>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</si>
  <si>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</si>
  <si>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</si>
  <si>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</si>
  <si>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</si>
  <si>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</si>
  <si>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</si>
  <si>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</si>
  <si>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</si>
  <si>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</si>
  <si>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</si>
  <si>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</si>
  <si>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</si>
  <si>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</si>
  <si>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</si>
  <si>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</si>
  <si>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</si>
  <si>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</si>
  <si>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</si>
  <si>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</si>
  <si>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</si>
  <si>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</si>
  <si>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</si>
  <si>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</si>
  <si>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</si>
  <si>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</si>
  <si>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</si>
  <si>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</si>
  <si>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</si>
  <si>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</si>
  <si>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</si>
  <si>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</si>
  <si>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</si>
  <si>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</si>
  <si>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</si>
  <si>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</si>
  <si>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</si>
  <si>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</si>
  <si>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</si>
  <si>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</si>
  <si>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</si>
  <si>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</si>
  <si>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</si>
  <si>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</si>
  <si>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</si>
  <si>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</si>
  <si>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</si>
  <si>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</si>
  <si>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</si>
  <si>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</si>
  <si>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</si>
  <si>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</si>
  <si>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</si>
  <si>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</si>
  <si>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</si>
  <si>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</si>
  <si>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</si>
  <si>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</si>
  <si>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</si>
  <si>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</si>
  <si>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</si>
  <si>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</si>
  <si>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</si>
  <si>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</si>
  <si>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</si>
  <si>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</si>
  <si>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</si>
  <si>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</si>
  <si>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</si>
  <si>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</si>
  <si>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</si>
  <si>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</si>
  <si>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</si>
  <si>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</si>
  <si>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</si>
  <si>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</si>
  <si>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</si>
  <si>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</si>
  <si>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</si>
  <si>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</si>
  <si>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</si>
  <si>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</si>
  <si>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</si>
  <si>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</si>
  <si>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</si>
  <si>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</si>
  <si>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</si>
  <si>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</si>
  <si>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</si>
  <si>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</si>
  <si>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</si>
  <si>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</si>
  <si>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</si>
  <si>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</si>
  <si>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</si>
  <si>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</si>
  <si>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</si>
  <si>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</si>
  <si>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</si>
  <si>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</si>
  <si>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</si>
  <si>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</si>
  <si>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</si>
  <si>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</si>
  <si>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</si>
  <si>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</si>
  <si>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</si>
  <si>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</si>
  <si>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</si>
  <si>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</si>
  <si>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</si>
  <si>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</si>
  <si>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</si>
  <si>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</si>
  <si>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</si>
  <si>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</si>
  <si>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</si>
  <si>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</si>
  <si>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</si>
  <si>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</si>
  <si>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</si>
  <si>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</si>
  <si>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</si>
  <si>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</si>
  <si>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</si>
  <si>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</si>
  <si>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</si>
  <si>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</si>
  <si>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</si>
  <si>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</si>
  <si>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</si>
  <si>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</si>
  <si>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</si>
  <si>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</si>
  <si>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</si>
  <si>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</si>
  <si>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</si>
  <si>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</si>
  <si>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</si>
  <si>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</si>
  <si>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</si>
  <si>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</si>
  <si>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</si>
  <si>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</si>
  <si>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</si>
  <si>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</si>
  <si>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</si>
  <si>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</si>
  <si>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</si>
  <si>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</si>
  <si>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</si>
  <si>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</si>
  <si>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</si>
  <si>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</si>
  <si>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</si>
  <si>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</si>
  <si>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</si>
  <si>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</si>
  <si>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</si>
  <si>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</si>
  <si>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</si>
  <si>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</si>
  <si>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</si>
  <si>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</si>
  <si>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</si>
  <si>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</si>
  <si>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</si>
  <si>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</si>
  <si>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</si>
  <si>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</si>
  <si>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</si>
  <si>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</si>
  <si>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</si>
  <si>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</si>
  <si>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</si>
  <si>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</si>
  <si>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</si>
  <si>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</si>
  <si>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</si>
  <si>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</si>
  <si>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</si>
  <si>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</si>
  <si>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</si>
  <si>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</si>
  <si>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</si>
  <si>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</si>
  <si>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</si>
  <si>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</si>
  <si>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</si>
  <si>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</si>
  <si>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</si>
  <si>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</si>
  <si>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</si>
  <si>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</si>
  <si>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</si>
  <si>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</si>
  <si>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</si>
  <si>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</si>
  <si>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</si>
  <si>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</si>
  <si>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</si>
  <si>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</si>
  <si>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</si>
  <si>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</si>
  <si>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</si>
  <si>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</si>
  <si>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</si>
  <si>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</si>
  <si>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</si>
  <si>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</si>
  <si>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</si>
  <si>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</si>
  <si>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</si>
  <si>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</si>
  <si>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</si>
  <si>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</si>
  <si>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</si>
  <si>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</si>
  <si>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</si>
  <si>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</si>
  <si>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</si>
  <si>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</si>
  <si>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</si>
  <si>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</si>
  <si>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</si>
  <si>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</si>
  <si>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</si>
  <si>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</si>
  <si>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</si>
  <si>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</si>
  <si>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</si>
  <si>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</si>
  <si>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</si>
  <si>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</si>
  <si>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</si>
  <si>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</si>
  <si>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</si>
  <si>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</si>
  <si>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</si>
  <si>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</si>
  <si>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</si>
  <si>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</si>
  <si>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</si>
  <si>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</si>
  <si>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</si>
  <si>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</si>
  <si>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</si>
  <si>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</si>
  <si>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</si>
  <si>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</si>
  <si>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</si>
  <si>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</si>
  <si>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</si>
  <si>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</si>
  <si>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</si>
  <si>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</si>
  <si>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</si>
  <si>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</si>
  <si>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</si>
  <si>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</si>
  <si>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</si>
  <si>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</si>
  <si>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</si>
  <si>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</si>
  <si>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</si>
  <si>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</si>
  <si>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</si>
  <si>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</si>
  <si>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</si>
  <si>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</si>
  <si>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</si>
  <si>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</si>
  <si>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</si>
  <si>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</si>
  <si>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</si>
  <si>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</si>
  <si>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</si>
  <si>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</si>
  <si>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</si>
  <si>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</si>
  <si>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</si>
  <si>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</si>
  <si>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</si>
  <si>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</si>
  <si>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</si>
  <si>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</si>
  <si>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</si>
  <si>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</si>
  <si>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</si>
  <si>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</si>
  <si>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</si>
  <si>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</si>
  <si>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</si>
  <si>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</si>
  <si>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</si>
  <si>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</si>
  <si>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</si>
  <si>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</si>
  <si>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</si>
  <si>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</si>
  <si>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</si>
  <si>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</si>
  <si>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</si>
  <si>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</si>
  <si>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</si>
  <si>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</si>
  <si>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</si>
  <si>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</si>
  <si>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</si>
  <si>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</si>
  <si>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</si>
  <si>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</si>
  <si>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</si>
  <si>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</si>
  <si>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</si>
  <si>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</si>
  <si>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</si>
  <si>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</si>
  <si>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</si>
  <si>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</si>
  <si>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</si>
  <si>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</si>
  <si>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</si>
  <si>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</si>
  <si>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</si>
  <si>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</si>
  <si>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</si>
  <si>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</si>
  <si>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</si>
  <si>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</si>
  <si>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</si>
  <si>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</si>
  <si>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</si>
  <si>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</si>
  <si>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</si>
  <si>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</si>
  <si>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</si>
  <si>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</si>
  <si>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</si>
  <si>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</si>
  <si>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</si>
  <si>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</si>
  <si>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</si>
  <si>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</si>
  <si>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</si>
  <si>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</si>
  <si>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</si>
  <si>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</si>
  <si>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</si>
  <si>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</si>
  <si>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</si>
  <si>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</si>
  <si>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</si>
  <si>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</si>
  <si>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</si>
  <si>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</si>
  <si>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</si>
  <si>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</si>
  <si>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</si>
  <si>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</si>
  <si>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</si>
  <si>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</si>
  <si>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</si>
  <si>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</si>
  <si>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</si>
  <si>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</si>
  <si>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</si>
  <si>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</si>
  <si>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</si>
  <si>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</si>
  <si>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</si>
  <si>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</si>
  <si>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</si>
  <si>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</si>
  <si>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</si>
  <si>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</si>
  <si>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</si>
  <si>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</si>
  <si>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</si>
  <si>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</si>
  <si>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</si>
  <si>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</si>
  <si>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</si>
  <si>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</si>
  <si>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</si>
  <si>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</si>
  <si>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</si>
  <si>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</si>
  <si>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</si>
  <si>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</si>
  <si>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</si>
  <si>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</si>
  <si>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</si>
  <si>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</si>
  <si>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</si>
  <si>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</si>
  <si>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</si>
  <si>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</si>
  <si>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</si>
  <si>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</si>
  <si>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</si>
  <si>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</si>
  <si>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</si>
  <si>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</si>
  <si>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</si>
  <si>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</si>
  <si>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</si>
  <si>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</si>
  <si>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</si>
  <si>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</si>
  <si>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</si>
  <si>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</si>
  <si>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</si>
  <si>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</si>
  <si>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</si>
  <si>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</si>
  <si>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</si>
  <si>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</si>
  <si>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</si>
  <si>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</si>
  <si>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</si>
  <si>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</si>
  <si>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</si>
  <si>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</si>
  <si>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</si>
  <si>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</si>
  <si>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</si>
  <si>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</si>
  <si>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</si>
  <si>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</si>
  <si>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</si>
  <si>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</si>
  <si>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</si>
  <si>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</si>
  <si>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</si>
  <si>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</si>
  <si>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</si>
  <si>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</si>
  <si>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</si>
  <si>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</si>
  <si>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</si>
  <si>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</si>
  <si>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</si>
  <si>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</si>
  <si>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</si>
  <si>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</si>
  <si>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</si>
  <si>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</si>
  <si>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</si>
  <si>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</si>
  <si>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</si>
  <si>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</si>
  <si>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</si>
  <si>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</si>
  <si>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</si>
  <si>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</si>
  <si>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</si>
  <si>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</si>
  <si>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</si>
  <si>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</si>
  <si>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</si>
  <si>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</si>
  <si>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</si>
  <si>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</si>
  <si>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</si>
  <si>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</si>
  <si>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</si>
  <si>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</si>
  <si>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</si>
  <si>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</si>
  <si>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</si>
  <si>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</si>
  <si>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</si>
  <si>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</si>
  <si>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</si>
  <si>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</si>
  <si>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</si>
  <si>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</si>
  <si>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</si>
  <si>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</si>
  <si>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</si>
  <si>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</si>
  <si>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</si>
  <si>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</si>
  <si>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</si>
  <si>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</si>
  <si>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</si>
  <si>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</si>
  <si>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</si>
  <si>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</si>
  <si>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</si>
  <si>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</si>
  <si>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</si>
  <si>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</si>
  <si>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</si>
  <si>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</si>
  <si>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</si>
  <si>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</si>
  <si>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</si>
  <si>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</si>
  <si>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</si>
  <si>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</si>
  <si>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</si>
  <si>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</si>
  <si>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</si>
  <si>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</si>
  <si>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</si>
  <si>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</si>
  <si>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</si>
  <si>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</si>
  <si>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</si>
  <si>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</si>
  <si>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</si>
  <si>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</si>
  <si>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</si>
  <si>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</si>
  <si>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</si>
  <si>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</si>
  <si>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</si>
  <si>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</si>
  <si>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</si>
  <si>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</si>
  <si>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</si>
  <si>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</si>
  <si>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</si>
  <si>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</si>
  <si>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</si>
  <si>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</si>
  <si>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</si>
  <si>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</si>
  <si>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</si>
  <si>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</si>
  <si>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</si>
  <si>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</si>
  <si>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</si>
  <si>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</si>
  <si>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</si>
  <si>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</si>
  <si>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</si>
  <si>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</si>
  <si>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</si>
  <si>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</si>
  <si>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</si>
  <si>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</si>
  <si>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</si>
  <si>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</si>
  <si>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</si>
  <si>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</si>
  <si>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</si>
  <si>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</si>
  <si>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</si>
  <si>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</si>
  <si>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</si>
  <si>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</si>
  <si>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</si>
  <si>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</si>
  <si>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</si>
  <si>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</si>
  <si>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</si>
  <si>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</si>
  <si>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</si>
  <si>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</si>
  <si>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</si>
  <si>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</si>
  <si>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</si>
  <si>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</si>
  <si>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</si>
  <si>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</si>
  <si>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</si>
  <si>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</si>
  <si>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</si>
  <si>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</si>
  <si>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</si>
  <si>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</si>
  <si>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</si>
  <si>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</si>
  <si>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</si>
  <si>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</si>
  <si>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</si>
  <si>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</si>
  <si>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</si>
  <si>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</si>
  <si>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</si>
  <si>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</si>
  <si>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</si>
  <si>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</si>
  <si>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</si>
  <si>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</si>
  <si>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</si>
  <si>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</si>
  <si>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</si>
  <si>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</si>
  <si>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</si>
  <si>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</si>
  <si>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</si>
  <si>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</si>
  <si>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</si>
  <si>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</si>
  <si>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</si>
  <si>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</si>
  <si>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</si>
  <si>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</si>
  <si>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</si>
  <si>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</si>
  <si>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</si>
  <si>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</si>
  <si>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</si>
  <si>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</si>
  <si>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</si>
  <si>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</si>
  <si>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</si>
  <si>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</si>
  <si>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</si>
  <si>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</si>
  <si>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</si>
  <si>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</si>
  <si>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</si>
  <si>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</si>
  <si>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</si>
  <si>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</si>
  <si>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</si>
  <si>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</si>
  <si>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</si>
  <si>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</si>
  <si>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</si>
  <si>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</si>
  <si>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</si>
  <si>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</si>
  <si>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</si>
  <si>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</si>
  <si>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</si>
  <si>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</si>
  <si>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</si>
  <si>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</si>
  <si>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</si>
  <si>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</si>
  <si>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</si>
  <si>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</si>
  <si>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</si>
  <si>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</si>
  <si>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</si>
  <si>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</si>
  <si>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</si>
  <si>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</si>
  <si>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</si>
  <si>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</si>
  <si>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</si>
  <si>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</si>
  <si>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</si>
  <si>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</si>
  <si>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</si>
  <si>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</si>
  <si>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</si>
  <si>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</si>
  <si>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</si>
  <si>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</si>
  <si>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</si>
  <si>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</si>
  <si>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</si>
  <si>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</si>
  <si>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</si>
  <si>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</si>
  <si>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</si>
  <si>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</si>
  <si>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</si>
  <si>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</si>
  <si>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</si>
  <si>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</si>
  <si>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</si>
  <si>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</si>
  <si>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</si>
  <si>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</si>
  <si>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</si>
  <si>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</si>
  <si>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</si>
  <si>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</si>
  <si>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</si>
  <si>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</si>
  <si>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</si>
  <si>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</si>
  <si>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</si>
  <si>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</si>
  <si>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</si>
  <si>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</si>
  <si>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</si>
  <si>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</si>
  <si>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</si>
  <si>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</si>
  <si>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</si>
  <si>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</si>
  <si>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</si>
  <si>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</si>
  <si>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</si>
  <si>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</si>
  <si>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</si>
  <si>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</si>
  <si>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</si>
  <si>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</si>
  <si>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</si>
  <si>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</si>
  <si>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</si>
  <si>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</si>
  <si>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</si>
  <si>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</si>
  <si>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</si>
  <si>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</si>
  <si>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</si>
  <si>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</si>
  <si>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</si>
  <si>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</si>
  <si>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</si>
  <si>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</si>
  <si>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</si>
  <si>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</si>
  <si>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</si>
  <si>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</si>
  <si>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</si>
  <si>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</si>
  <si>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</si>
  <si>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</si>
  <si>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</si>
  <si>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</si>
  <si>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</si>
  <si>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</si>
  <si>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</si>
  <si>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</si>
  <si>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</si>
  <si>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</si>
  <si>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</si>
  <si>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</si>
  <si>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</si>
  <si>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</si>
  <si>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</si>
  <si>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</si>
  <si>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</si>
  <si>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</si>
  <si>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</si>
  <si>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</si>
  <si>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</si>
  <si>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</si>
  <si>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</si>
  <si>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</si>
  <si>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</si>
  <si>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</si>
  <si>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</si>
  <si>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</si>
  <si>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</si>
  <si>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</si>
  <si>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</si>
  <si>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</si>
  <si>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</si>
  <si>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</si>
  <si>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</si>
  <si>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</si>
  <si>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</si>
  <si>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</si>
  <si>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</si>
  <si>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</si>
  <si>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</si>
  <si>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</si>
  <si>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</si>
  <si>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</si>
  <si>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</si>
  <si>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</si>
  <si>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</si>
  <si>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</si>
  <si>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</si>
  <si>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</si>
  <si>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</si>
  <si>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</si>
  <si>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</si>
  <si>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</si>
  <si>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</si>
  <si>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</si>
  <si>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</si>
  <si>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</si>
  <si>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</si>
  <si>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</si>
  <si>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</si>
  <si>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</si>
  <si>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</si>
  <si>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</si>
  <si>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</si>
  <si>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</si>
  <si>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</si>
  <si>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</si>
  <si>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</si>
  <si>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</si>
  <si>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</si>
  <si>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</si>
  <si>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</si>
  <si>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</si>
  <si>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</si>
  <si>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</si>
  <si>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</si>
  <si>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</si>
  <si>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</si>
  <si>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</si>
  <si>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</si>
  <si>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</si>
  <si>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</si>
  <si>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</si>
  <si>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</si>
  <si>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</si>
  <si>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</si>
  <si>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</si>
  <si>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</si>
  <si>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</si>
  <si>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</si>
  <si>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</si>
  <si>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</si>
  <si>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</si>
  <si>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</si>
  <si>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</si>
  <si>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</si>
  <si>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</si>
  <si>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</si>
  <si>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</si>
  <si>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</si>
  <si>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</si>
  <si>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</si>
  <si>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</si>
  <si>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</si>
  <si>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</si>
  <si>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</si>
  <si>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</si>
  <si>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</si>
  <si>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</si>
  <si>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</si>
  <si>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</si>
  <si>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</si>
  <si>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</si>
  <si>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</si>
  <si>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</si>
  <si>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</si>
  <si>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</si>
  <si>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</si>
  <si>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</si>
  <si>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</si>
  <si>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</si>
  <si>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</si>
  <si>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</si>
  <si>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</si>
  <si>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</si>
  <si>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</si>
  <si>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</si>
  <si>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</si>
  <si>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</si>
  <si>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</si>
  <si>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</si>
  <si>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</si>
  <si>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</si>
  <si>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</si>
  <si>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</si>
  <si>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</si>
  <si>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</si>
  <si>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</si>
  <si>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</si>
  <si>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</si>
  <si>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</si>
  <si>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</si>
  <si>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</si>
  <si>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</si>
  <si>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</si>
  <si>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</si>
  <si>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</si>
  <si>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</si>
  <si>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</si>
  <si>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</si>
  <si>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</si>
  <si>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</si>
  <si>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</si>
  <si>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</si>
  <si>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</si>
  <si>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</si>
  <si>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</si>
  <si>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</si>
  <si>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</si>
  <si>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</si>
  <si>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</si>
  <si>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</si>
  <si>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</si>
  <si>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</si>
  <si>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</si>
  <si>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</si>
  <si>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</si>
  <si>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</si>
  <si>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</si>
  <si>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</si>
  <si>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</si>
  <si>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</si>
  <si>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</si>
  <si>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</si>
  <si>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</si>
  <si>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</si>
  <si>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</si>
  <si>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</si>
  <si>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</si>
  <si>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</si>
  <si>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</si>
  <si>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</si>
  <si>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</si>
  <si>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</si>
  <si>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</si>
  <si>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</si>
  <si>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</si>
  <si>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</si>
  <si>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</si>
  <si>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</si>
  <si>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</si>
  <si>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</si>
  <si>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</si>
  <si>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</si>
  <si>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</si>
  <si>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</si>
  <si>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</si>
  <si>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</si>
  <si>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</si>
  <si>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</si>
  <si>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</si>
  <si>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</si>
  <si>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</si>
  <si>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</si>
  <si>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</si>
  <si>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</si>
  <si>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</si>
  <si>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</si>
  <si>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</si>
  <si>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</si>
  <si>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</si>
  <si>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</si>
  <si>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</si>
  <si>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</si>
  <si>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</si>
  <si>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</si>
  <si>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</si>
  <si>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</si>
  <si>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</si>
  <si>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</si>
  <si>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</si>
  <si>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</si>
  <si>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</si>
  <si>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</si>
  <si>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</si>
  <si>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</si>
  <si>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</si>
  <si>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</si>
  <si>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</si>
  <si>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</si>
  <si>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</si>
  <si>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</si>
  <si>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</si>
  <si>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</si>
  <si>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</si>
  <si>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</si>
  <si>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</si>
  <si>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</si>
  <si>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</si>
  <si>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</si>
  <si>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</si>
  <si>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</si>
  <si>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</si>
  <si>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</si>
  <si>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</si>
  <si>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</si>
  <si>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</si>
  <si>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</si>
  <si>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</si>
  <si>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</si>
  <si>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</si>
  <si>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</si>
  <si>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</si>
  <si>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</si>
  <si>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</si>
  <si>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</si>
  <si>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</si>
  <si>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</si>
  <si>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</si>
  <si>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</si>
  <si>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</si>
  <si>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</si>
  <si>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</si>
  <si>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</si>
  <si>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</si>
  <si>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</si>
  <si>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</si>
  <si>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</si>
  <si>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</si>
  <si>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</si>
  <si>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</si>
  <si>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</si>
  <si>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</si>
  <si>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</si>
  <si>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</si>
  <si>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</si>
  <si>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</si>
  <si>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</si>
  <si>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</si>
  <si>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</si>
  <si>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</si>
  <si>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</si>
  <si>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</si>
  <si>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</si>
  <si>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</si>
  <si>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</si>
  <si>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</si>
  <si>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</si>
  <si>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</si>
  <si>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</si>
  <si>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</si>
  <si>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</si>
  <si>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</si>
  <si>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</si>
  <si>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</si>
  <si>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</si>
  <si>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</si>
  <si>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</si>
  <si>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</si>
  <si>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</si>
  <si>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</si>
  <si>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</si>
  <si>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</si>
  <si>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</si>
  <si>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</si>
  <si>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</si>
  <si>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</si>
  <si>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</si>
  <si>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</si>
  <si>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</si>
  <si>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</si>
  <si>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</si>
  <si>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</si>
  <si>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</si>
  <si>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</si>
  <si>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</si>
  <si>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</si>
  <si>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</si>
  <si>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</si>
  <si>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</si>
  <si>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</si>
  <si>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</si>
  <si>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</si>
  <si>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</si>
  <si>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</si>
  <si>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</si>
  <si>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</si>
  <si>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</si>
  <si>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</si>
  <si>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</si>
  <si>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</si>
  <si>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</si>
  <si>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</si>
  <si>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</si>
  <si>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</si>
  <si>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</si>
  <si>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</si>
  <si>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</si>
  <si>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</si>
  <si>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</si>
  <si>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</si>
  <si>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</si>
  <si>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</si>
  <si>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</si>
  <si>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</si>
  <si>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</si>
  <si>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</si>
  <si>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</si>
  <si>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</si>
  <si>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</si>
  <si>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</si>
  <si>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</si>
  <si>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</si>
  <si>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</si>
  <si>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</si>
  <si>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</si>
  <si>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</si>
  <si>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</si>
  <si>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</si>
  <si>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</si>
  <si>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</si>
  <si>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</si>
  <si>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</si>
  <si>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</si>
  <si>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</si>
  <si>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</si>
  <si>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</si>
  <si>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</si>
  <si>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</si>
  <si>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</si>
  <si>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</si>
  <si>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</si>
  <si>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</si>
  <si>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</si>
  <si>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</si>
  <si>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</si>
  <si>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</si>
  <si>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</si>
  <si>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</si>
  <si>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</si>
  <si>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</si>
  <si>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</si>
  <si>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</si>
  <si>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</si>
  <si>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</si>
  <si>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</si>
  <si>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</si>
  <si>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</si>
  <si>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</si>
  <si>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</si>
  <si>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</si>
  <si>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</si>
  <si>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</si>
  <si>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</si>
  <si>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</si>
  <si>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</si>
  <si>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</si>
  <si>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</si>
  <si>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</si>
  <si>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</si>
  <si>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</si>
  <si>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</si>
  <si>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</si>
  <si>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</si>
  <si>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</si>
  <si>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</si>
  <si>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</si>
  <si>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</si>
  <si>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</si>
  <si>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</si>
  <si>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</si>
  <si>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</si>
  <si>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</si>
  <si>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</si>
  <si>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</si>
  <si>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</si>
  <si>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</si>
  <si>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</si>
  <si>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</si>
  <si>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</si>
  <si>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</si>
  <si>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</si>
  <si>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</si>
  <si>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</si>
  <si>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</si>
  <si>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</si>
  <si>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</si>
  <si>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</si>
  <si>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</si>
  <si>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</si>
  <si>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</si>
  <si>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</si>
  <si>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</si>
  <si>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</si>
  <si>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</si>
  <si>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</si>
  <si>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</si>
  <si>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</si>
  <si>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</si>
  <si>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</si>
  <si>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</si>
  <si>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</si>
  <si>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</si>
  <si>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</si>
  <si>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</si>
  <si>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</si>
  <si>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</si>
  <si>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</si>
  <si>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</si>
  <si>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</si>
  <si>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</si>
  <si>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</si>
  <si>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</si>
  <si>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</si>
  <si>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</si>
  <si>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</si>
  <si>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</si>
  <si>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</si>
  <si>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</si>
  <si>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</si>
  <si>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</si>
  <si>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</si>
  <si>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</si>
  <si>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</si>
  <si>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</si>
  <si>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</si>
  <si>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</si>
  <si>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</si>
  <si>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</si>
  <si>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</si>
  <si>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</si>
  <si>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</si>
  <si>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</si>
  <si>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</si>
  <si>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</si>
  <si>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</si>
  <si>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</si>
  <si>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</si>
  <si>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</si>
  <si>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</si>
  <si>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</si>
  <si>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</si>
  <si>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</si>
  <si>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</si>
  <si>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</si>
  <si>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</si>
  <si>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</si>
  <si>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</si>
  <si>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</si>
  <si>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</si>
  <si>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</si>
  <si>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</si>
  <si>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</si>
  <si>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</si>
  <si>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</si>
  <si>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</si>
  <si>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</si>
  <si>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</si>
  <si>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</si>
  <si>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</si>
  <si>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</si>
  <si>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</si>
  <si>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</si>
  <si>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</si>
  <si>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</si>
  <si>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</si>
  <si>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</si>
  <si>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</si>
  <si>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</si>
  <si>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</si>
  <si>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</si>
  <si>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</si>
  <si>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</si>
  <si>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</si>
  <si>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</si>
  <si>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</si>
  <si>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</si>
  <si>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</si>
  <si>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</si>
  <si>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</si>
  <si>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</si>
  <si>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</si>
  <si>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</si>
  <si>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</si>
  <si>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</si>
  <si>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</si>
  <si>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</si>
  <si>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</si>
  <si>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</si>
  <si>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</si>
  <si>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</si>
  <si>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</si>
  <si>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</si>
  <si>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</si>
  <si>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</si>
  <si>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</si>
  <si>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</si>
  <si>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</si>
  <si>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</si>
  <si>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</si>
  <si>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</si>
  <si>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</si>
  <si>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</si>
  <si>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</si>
  <si>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</si>
  <si>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</si>
  <si>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</si>
  <si>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</si>
  <si>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</si>
  <si>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</si>
  <si>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</si>
  <si>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</si>
  <si>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</si>
  <si>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</si>
  <si>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</si>
  <si>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</si>
  <si>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</si>
  <si>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</si>
  <si>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</si>
  <si>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</si>
  <si>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</si>
  <si>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</si>
  <si>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</si>
  <si>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</si>
  <si>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</si>
  <si>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</si>
  <si>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</si>
  <si>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</si>
  <si>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</si>
  <si>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</si>
  <si>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</si>
  <si>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</si>
  <si>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</si>
  <si>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</si>
  <si>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</si>
  <si>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</si>
  <si>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</si>
  <si>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</si>
  <si>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</si>
  <si>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</si>
  <si>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</si>
  <si>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</si>
  <si>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</si>
  <si>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</si>
  <si>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</si>
  <si>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</si>
  <si>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</si>
  <si>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</si>
  <si>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</si>
  <si>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</si>
  <si>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</si>
  <si>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</si>
  <si>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</si>
  <si>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</si>
  <si>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</si>
  <si>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</si>
  <si>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</si>
  <si>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</si>
  <si>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</si>
  <si>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</si>
  <si>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</si>
  <si>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</si>
  <si>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</si>
  <si>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</si>
  <si>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</si>
  <si>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</si>
  <si>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</si>
  <si>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</si>
  <si>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</si>
  <si>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</si>
  <si>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</si>
  <si>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</si>
  <si>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</si>
  <si>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</si>
  <si>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</si>
  <si>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</si>
  <si>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</si>
  <si>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</si>
  <si>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</si>
  <si>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</si>
  <si>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</si>
  <si>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</si>
  <si>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</si>
  <si>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</si>
  <si>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</si>
  <si>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</si>
  <si>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</si>
  <si>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</si>
  <si>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</si>
  <si>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</si>
  <si>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</si>
  <si>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</si>
  <si>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</si>
  <si>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</si>
  <si>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</si>
  <si>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</si>
  <si>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</si>
  <si>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</si>
  <si>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</si>
  <si>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</si>
  <si>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</si>
  <si>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</si>
  <si>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</si>
  <si>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</si>
  <si>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</si>
  <si>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</si>
  <si>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</si>
  <si>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</si>
  <si>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</si>
  <si>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</si>
  <si>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</si>
  <si>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</si>
  <si>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</si>
  <si>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</si>
  <si>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</si>
  <si>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</si>
  <si>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</si>
  <si>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</si>
  <si>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</si>
  <si>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</si>
  <si>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</si>
  <si>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</si>
  <si>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</si>
  <si>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</si>
  <si>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</si>
  <si>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</si>
  <si>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</si>
  <si>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</si>
  <si>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</si>
  <si>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</si>
  <si>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</si>
  <si>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</si>
  <si>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</si>
  <si>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</si>
  <si>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</si>
  <si>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</si>
  <si>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</si>
  <si>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</si>
  <si>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</si>
  <si>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</si>
  <si>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</si>
  <si>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</si>
  <si>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</si>
  <si>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</si>
  <si>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</si>
  <si>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</si>
  <si>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</si>
  <si>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</si>
  <si>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</si>
  <si>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</si>
  <si>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</si>
  <si>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</si>
  <si>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</si>
  <si>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</si>
  <si>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</si>
  <si>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</si>
  <si>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</si>
  <si>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</si>
  <si>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</si>
  <si>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</si>
  <si>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</si>
  <si>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</si>
  <si>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</si>
  <si>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</si>
  <si>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</si>
  <si>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</si>
  <si>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</si>
  <si>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</si>
  <si>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</si>
  <si>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</si>
  <si>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</si>
  <si>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</si>
  <si>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</si>
  <si>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</si>
  <si>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</si>
  <si>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</si>
  <si>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</si>
  <si>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</si>
  <si>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</si>
  <si>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</si>
  <si>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</si>
  <si>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</si>
  <si>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</si>
  <si>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</si>
  <si>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</si>
  <si>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</si>
  <si>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</si>
  <si>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</si>
  <si>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</si>
  <si>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</si>
  <si>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</si>
  <si>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</si>
  <si>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</si>
  <si>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</si>
  <si>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</si>
  <si>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</si>
  <si>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</si>
  <si>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</si>
  <si>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</si>
  <si>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</si>
  <si>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</si>
  <si>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</si>
  <si>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</si>
  <si>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</si>
  <si>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</si>
  <si>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</si>
  <si>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</si>
  <si>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</si>
  <si>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</si>
  <si>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</si>
  <si>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</si>
  <si>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</si>
  <si>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</si>
  <si>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</si>
  <si>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</si>
  <si>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</si>
  <si>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</si>
  <si>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</si>
  <si>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</si>
  <si>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</si>
  <si>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</si>
  <si>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</si>
  <si>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</si>
  <si>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</si>
  <si>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</si>
  <si>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</si>
  <si>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</si>
  <si>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</si>
  <si>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</si>
  <si>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</si>
  <si>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</si>
  <si>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</si>
  <si>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</si>
  <si>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</si>
  <si>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</si>
  <si>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</si>
  <si>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</si>
  <si>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</si>
  <si>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</si>
  <si>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</si>
  <si>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</si>
  <si>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</si>
  <si>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</si>
  <si>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</si>
  <si>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</si>
  <si>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</si>
  <si>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</si>
  <si>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</si>
  <si>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</si>
  <si>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</si>
  <si>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</si>
  <si>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</si>
  <si>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</si>
  <si>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</si>
  <si>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</si>
  <si>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</si>
  <si>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</si>
  <si>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</si>
  <si>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</si>
  <si>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</si>
  <si>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</si>
  <si>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</si>
  <si>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</si>
  <si>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</si>
  <si>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</si>
  <si>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</si>
  <si>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</si>
  <si>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</si>
  <si>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</si>
  <si>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</si>
  <si>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</si>
  <si>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</si>
  <si>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</si>
  <si>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</si>
  <si>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</si>
  <si>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</si>
  <si>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</si>
  <si>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</si>
  <si>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</si>
  <si>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</si>
  <si>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</si>
  <si>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</si>
  <si>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</si>
  <si>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</si>
  <si>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</si>
  <si>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</si>
  <si>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</si>
  <si>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</si>
  <si>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</si>
  <si>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</si>
  <si>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</si>
  <si>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</si>
  <si>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</si>
  <si>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</si>
  <si>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</si>
  <si>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</si>
  <si>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</si>
  <si>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</si>
  <si>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</si>
  <si>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</si>
  <si>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</si>
  <si>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</si>
  <si>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</si>
  <si>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</si>
  <si>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</si>
  <si>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</si>
  <si>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</si>
  <si>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</si>
  <si>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</si>
  <si>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</si>
  <si>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</si>
  <si>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</si>
  <si>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</si>
  <si>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</si>
  <si>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</si>
  <si>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</si>
  <si>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</si>
  <si>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</si>
  <si>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</si>
  <si>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</si>
  <si>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</si>
  <si>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</si>
  <si>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</si>
  <si>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</si>
  <si>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</si>
  <si>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</si>
  <si>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</si>
  <si>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</si>
  <si>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</si>
  <si>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</si>
  <si>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</si>
  <si>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</si>
  <si>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</si>
  <si>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</si>
  <si>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</si>
  <si>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</si>
  <si>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</si>
  <si>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</si>
  <si>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</si>
  <si>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</si>
  <si>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</si>
  <si>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</si>
  <si>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</si>
  <si>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</si>
  <si>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</si>
  <si>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</si>
  <si>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</si>
  <si>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</si>
  <si>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</si>
  <si>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</si>
  <si>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</si>
  <si>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</si>
  <si>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</si>
  <si>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</si>
  <si>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</si>
  <si>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</si>
  <si>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</si>
  <si>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</si>
  <si>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</si>
  <si>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</si>
  <si>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</si>
  <si>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</si>
  <si>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</si>
  <si>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</si>
  <si>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</si>
  <si>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</si>
  <si>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</si>
  <si>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</si>
  <si>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</si>
  <si>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</si>
  <si>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</si>
  <si>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</si>
  <si>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</si>
  <si>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</si>
  <si>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</si>
  <si>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</si>
  <si>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</si>
  <si>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</si>
  <si>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</si>
  <si>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</si>
  <si>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</si>
  <si>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</si>
  <si>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</si>
  <si>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</si>
  <si>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</si>
  <si>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</si>
  <si>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</si>
  <si>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</si>
  <si>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</si>
  <si>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</si>
  <si>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</si>
  <si>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</si>
  <si>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</si>
  <si>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</si>
  <si>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</si>
  <si>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</si>
  <si>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</si>
  <si>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</si>
  <si>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</si>
  <si>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</si>
  <si>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</si>
  <si>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</si>
  <si>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</si>
  <si>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</si>
  <si>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</si>
  <si>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</si>
  <si>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</si>
  <si>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</si>
  <si>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</si>
  <si>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</si>
  <si>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</si>
  <si>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</si>
  <si>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</si>
  <si>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</si>
  <si>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</si>
  <si>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</si>
  <si>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</si>
  <si>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</si>
  <si>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</si>
  <si>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</si>
  <si>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</si>
  <si>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</si>
  <si>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</si>
  <si>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</si>
  <si>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</si>
  <si>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</si>
  <si>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</si>
  <si>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</si>
  <si>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</si>
  <si>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</si>
  <si>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</si>
  <si>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</si>
  <si>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</si>
  <si>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</si>
  <si>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</si>
  <si>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</si>
  <si>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</si>
  <si>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</si>
  <si>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</si>
  <si>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</si>
  <si>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</si>
  <si>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</si>
  <si>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</si>
  <si>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</si>
  <si>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</si>
  <si>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</si>
  <si>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</si>
  <si>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</si>
  <si>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</si>
  <si>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</si>
  <si>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</si>
  <si>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</si>
  <si>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</si>
  <si>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</si>
  <si>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</si>
  <si>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</si>
  <si>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</si>
  <si>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</si>
  <si>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</si>
  <si>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</si>
  <si>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</si>
  <si>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</si>
  <si>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</si>
  <si>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</si>
  <si>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</si>
  <si>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</si>
  <si>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</si>
  <si>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</si>
  <si>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</si>
  <si>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</si>
  <si>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</si>
  <si>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</si>
  <si>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</si>
  <si>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</si>
  <si>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</si>
  <si>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</si>
  <si>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</si>
  <si>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</si>
  <si>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</si>
  <si>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</si>
  <si>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</si>
  <si>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</si>
  <si>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</si>
  <si>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</si>
  <si>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</si>
  <si>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</si>
  <si>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</si>
  <si>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</si>
  <si>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</si>
  <si>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</si>
  <si>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</si>
  <si>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</si>
  <si>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</si>
  <si>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</si>
  <si>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</si>
  <si>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</si>
  <si>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</si>
  <si>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</si>
  <si>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</si>
  <si>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</si>
  <si>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</si>
  <si>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</si>
  <si>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</si>
  <si>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</si>
  <si>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</si>
  <si>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</si>
  <si>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</si>
  <si>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</si>
  <si>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</si>
  <si>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</si>
  <si>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</si>
  <si>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</si>
  <si>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</si>
  <si>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</si>
  <si>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</si>
  <si>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</si>
  <si>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</si>
  <si>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</si>
  <si>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</si>
  <si>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</si>
  <si>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</si>
  <si>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</si>
  <si>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</si>
  <si>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</si>
  <si>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</si>
  <si>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</si>
  <si>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</si>
  <si>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</si>
  <si>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</si>
  <si>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</si>
  <si>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</si>
  <si>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</si>
  <si>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</si>
  <si>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</si>
  <si>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</si>
  <si>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</si>
  <si>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</si>
  <si>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</si>
  <si>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</si>
  <si>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</si>
  <si>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</si>
  <si>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</si>
  <si>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</si>
  <si>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</si>
  <si>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</si>
  <si>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</si>
  <si>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</si>
  <si>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</si>
  <si>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</si>
  <si>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</si>
  <si>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</si>
  <si>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</si>
  <si>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</si>
  <si>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</si>
  <si>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</si>
  <si>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</si>
  <si>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</si>
  <si>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</si>
  <si>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</si>
  <si>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</si>
  <si>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</si>
  <si>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</si>
  <si>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</si>
  <si>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</si>
  <si>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</si>
  <si>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</si>
  <si>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</si>
  <si>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</si>
  <si>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</si>
  <si>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</si>
  <si>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</si>
  <si>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</si>
  <si>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</si>
  <si>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</si>
  <si>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</si>
  <si>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</si>
  <si>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</si>
  <si>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</si>
  <si>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</si>
  <si>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</si>
  <si>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</si>
  <si>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</si>
  <si>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</si>
  <si>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</si>
  <si>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</si>
  <si>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</si>
  <si>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</si>
  <si>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</si>
  <si>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</si>
  <si>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</si>
  <si>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</si>
  <si>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</si>
  <si>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</si>
  <si>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</si>
  <si>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</si>
  <si>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</si>
  <si>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</si>
  <si>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</si>
  <si>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</si>
  <si>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</si>
  <si>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</si>
  <si>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</si>
  <si>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</si>
  <si>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</si>
  <si>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</si>
  <si>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</si>
  <si>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</si>
  <si>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</si>
  <si>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</si>
  <si>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</si>
  <si>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</si>
  <si>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</si>
  <si>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</si>
  <si>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</si>
  <si>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</si>
  <si>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</si>
  <si>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</si>
  <si>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</si>
  <si>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</si>
  <si>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</si>
  <si>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</si>
  <si>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</si>
  <si>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</si>
  <si>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</si>
  <si>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</si>
  <si>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</si>
  <si>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</si>
  <si>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</si>
  <si>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</si>
  <si>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</si>
  <si>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</si>
  <si>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</si>
  <si>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</si>
  <si>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</si>
  <si>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</si>
  <si>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</si>
  <si>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</si>
  <si>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</si>
  <si>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</si>
  <si>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</si>
  <si>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</si>
  <si>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</si>
  <si>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</si>
  <si>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</si>
  <si>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</si>
  <si>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</si>
  <si>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</si>
  <si>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</si>
  <si>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</si>
  <si>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</si>
  <si>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</si>
  <si>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</si>
  <si>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</si>
  <si>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</si>
  <si>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</si>
  <si>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</si>
  <si>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</si>
  <si>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</si>
  <si>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</si>
  <si>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</si>
  <si>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</si>
  <si>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</si>
  <si>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</si>
  <si>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</si>
  <si>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</si>
  <si>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</si>
  <si>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</si>
  <si>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</si>
  <si>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</si>
  <si>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</si>
  <si>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</si>
  <si>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</si>
  <si>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</si>
  <si>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</si>
  <si>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</si>
  <si>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</si>
  <si>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</si>
  <si>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</si>
  <si>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</si>
  <si>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</si>
  <si>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</si>
  <si>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</si>
  <si>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</si>
  <si>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</si>
  <si>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</si>
  <si>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</si>
  <si>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</si>
  <si>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</si>
  <si>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</si>
  <si>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</si>
  <si>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</si>
  <si>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</si>
  <si>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</si>
  <si>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</si>
  <si>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</si>
  <si>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</si>
  <si>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</si>
  <si>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</si>
  <si>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</si>
  <si>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</si>
  <si>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</si>
  <si>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</si>
  <si>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</si>
  <si>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</si>
  <si>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</si>
  <si>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</si>
  <si>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</si>
  <si>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</si>
  <si>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</si>
  <si>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</si>
  <si>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</si>
  <si>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</si>
  <si>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</si>
  <si>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</si>
  <si>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</si>
  <si>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</si>
  <si>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</si>
  <si>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</si>
  <si>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</si>
  <si>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</si>
  <si>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</si>
  <si>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</si>
  <si>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</si>
  <si>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</si>
  <si>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</si>
  <si>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</si>
  <si>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</si>
  <si>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</si>
  <si>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</si>
  <si>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</si>
  <si>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</si>
  <si>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</si>
  <si>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</si>
  <si>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</si>
  <si>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</si>
  <si>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</si>
  <si>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</si>
  <si>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</si>
  <si>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</si>
  <si>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</si>
  <si>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</si>
  <si>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</si>
  <si>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</si>
  <si>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</si>
  <si>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</si>
  <si>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</si>
  <si>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</si>
  <si>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</si>
  <si>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</si>
  <si>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</si>
  <si>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</si>
  <si>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</si>
  <si>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</si>
  <si>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</si>
  <si>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</si>
  <si>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</si>
  <si>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</si>
  <si>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</si>
  <si>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</si>
  <si>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</si>
  <si>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</si>
  <si>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</si>
  <si>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</si>
  <si>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</si>
  <si>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</si>
  <si>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</si>
  <si>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</si>
  <si>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</si>
  <si>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</si>
  <si>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</si>
  <si>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</si>
  <si>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</si>
  <si>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</si>
  <si>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</si>
  <si>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</si>
  <si>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</si>
  <si>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</si>
  <si>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</si>
  <si>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</si>
  <si>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</si>
  <si>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</si>
  <si>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</si>
  <si>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</si>
  <si>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</si>
  <si>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</si>
  <si>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</si>
  <si>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</si>
  <si>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</si>
  <si>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</si>
  <si>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</si>
  <si>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</si>
  <si>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</si>
  <si>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</si>
  <si>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</si>
  <si>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</si>
  <si>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</si>
  <si>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</si>
  <si>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</si>
  <si>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</si>
  <si>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</si>
  <si>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</si>
  <si>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</si>
  <si>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</si>
  <si>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</si>
  <si>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</si>
  <si>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</si>
  <si>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</si>
  <si>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</si>
  <si>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</si>
  <si>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</si>
  <si>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</si>
  <si>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</si>
  <si>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</si>
  <si>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</si>
  <si>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</si>
  <si>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</si>
  <si>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</si>
  <si>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</si>
  <si>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</si>
  <si>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</si>
  <si>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</si>
  <si>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</si>
  <si>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</si>
  <si>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</si>
  <si>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</si>
  <si>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</si>
  <si>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</si>
  <si>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</si>
  <si>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</si>
  <si>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</si>
  <si>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</si>
  <si>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</si>
  <si>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</si>
  <si>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</si>
  <si>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</si>
  <si>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</si>
  <si>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</si>
  <si>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</si>
  <si>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</si>
  <si>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</si>
  <si>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</si>
  <si>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</si>
  <si>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</si>
  <si>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</si>
  <si>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</si>
  <si>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</si>
  <si>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</si>
  <si>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</si>
  <si>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</si>
  <si>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</si>
  <si>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</si>
  <si>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</si>
  <si>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</si>
  <si>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</si>
  <si>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</si>
  <si>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</si>
  <si>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</si>
  <si>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</si>
  <si>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</si>
  <si>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</si>
  <si>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</si>
  <si>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</si>
  <si>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</si>
  <si>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</si>
  <si>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</si>
  <si>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</si>
  <si>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</si>
  <si>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</si>
  <si>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</si>
  <si>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</si>
  <si>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</si>
  <si>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</si>
  <si>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</si>
  <si>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</si>
  <si>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</si>
  <si>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</si>
  <si>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</si>
  <si>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</si>
  <si>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</si>
  <si>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</si>
  <si>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</si>
  <si>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</si>
  <si>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</si>
  <si>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</si>
  <si>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</si>
  <si>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</si>
  <si>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</si>
  <si>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</si>
  <si>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</si>
  <si>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</si>
  <si>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</si>
  <si>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</si>
  <si>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</si>
  <si>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</si>
  <si>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</si>
  <si>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</si>
  <si>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</si>
  <si>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</si>
  <si>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</si>
  <si>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</si>
  <si>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</si>
  <si>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</si>
  <si>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</si>
  <si>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</si>
  <si>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</si>
  <si>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</si>
  <si>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</si>
  <si>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</si>
  <si>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</si>
  <si>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</si>
  <si>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</si>
  <si>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</si>
  <si>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</si>
  <si>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</si>
  <si>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</si>
  <si>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</si>
  <si>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</si>
  <si>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</si>
  <si>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</si>
  <si>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</si>
  <si>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</si>
  <si>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</si>
  <si>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</si>
  <si>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</si>
  <si>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</si>
  <si>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</si>
  <si>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</si>
  <si>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</si>
  <si>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</si>
  <si>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</si>
  <si>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</si>
  <si>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</si>
  <si>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</si>
  <si>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</si>
  <si>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</si>
  <si>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</si>
  <si>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</si>
  <si>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</si>
  <si>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</si>
  <si>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</si>
  <si>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</si>
  <si>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</si>
  <si>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</si>
  <si>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</si>
  <si>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</si>
  <si>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</si>
  <si>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</si>
  <si>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</si>
  <si>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</si>
  <si>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</si>
  <si>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</si>
  <si>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</si>
  <si>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</si>
  <si>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</si>
  <si>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</si>
  <si>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</si>
  <si>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</si>
  <si>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</si>
  <si>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</si>
  <si>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</si>
  <si>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</si>
  <si>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</si>
  <si>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</si>
  <si>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</si>
  <si>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</si>
  <si>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</si>
  <si>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</si>
  <si>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</si>
  <si>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</si>
  <si>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</si>
  <si>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</si>
  <si>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</si>
  <si>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</si>
  <si>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</si>
  <si>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</si>
  <si>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</si>
  <si>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</si>
  <si>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</si>
  <si>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</si>
  <si>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</si>
  <si>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</si>
  <si>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</si>
  <si>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</si>
  <si>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</si>
  <si>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</si>
  <si>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</si>
  <si>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</si>
  <si>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</si>
  <si>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</si>
  <si>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</si>
  <si>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</si>
  <si>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</si>
  <si>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</si>
  <si>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</si>
  <si>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</si>
  <si>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</si>
  <si>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</si>
  <si>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</si>
  <si>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</si>
  <si>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</si>
  <si>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</si>
  <si>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</si>
  <si>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</si>
  <si>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</si>
  <si>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</si>
  <si>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</si>
  <si>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</si>
  <si>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</si>
  <si>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</si>
  <si>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</si>
  <si>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</si>
  <si>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</si>
  <si>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</si>
  <si>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</si>
  <si>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</si>
  <si>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</si>
  <si>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</si>
  <si>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</si>
  <si>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</si>
  <si>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</si>
  <si>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</si>
  <si>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</si>
  <si>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</si>
  <si>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</si>
  <si>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</si>
  <si>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</si>
  <si>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</si>
  <si>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</si>
  <si>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</si>
  <si>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</si>
  <si>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</si>
  <si>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</si>
  <si>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</si>
  <si>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</si>
  <si>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</si>
  <si>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</si>
  <si>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</si>
  <si>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</si>
  <si>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</si>
  <si>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</si>
  <si>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</si>
  <si>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</si>
  <si>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</si>
  <si>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</si>
  <si>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</si>
  <si>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</si>
  <si>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</si>
  <si>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</si>
  <si>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</si>
  <si>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</si>
  <si>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</si>
  <si>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</si>
  <si>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</si>
  <si>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</si>
  <si>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</si>
  <si>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</si>
  <si>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</si>
  <si>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</si>
  <si>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</si>
  <si>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</si>
  <si>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</si>
  <si>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</si>
  <si>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</si>
  <si>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</si>
  <si>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</si>
  <si>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</si>
  <si>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</si>
  <si>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</si>
  <si>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</si>
  <si>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</si>
  <si>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</si>
  <si>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</si>
  <si>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</si>
  <si>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</si>
  <si>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</si>
  <si>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</si>
  <si>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</si>
  <si>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</si>
  <si>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</si>
  <si>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</si>
  <si>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</si>
  <si>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</si>
  <si>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</si>
  <si>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</si>
  <si>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</si>
  <si>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</si>
  <si>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</si>
  <si>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</si>
  <si>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</si>
  <si>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</si>
  <si>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</si>
  <si>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</si>
  <si>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</si>
  <si>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</si>
  <si>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</si>
  <si>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</si>
  <si>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</si>
  <si>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</si>
  <si>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</si>
  <si>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</si>
  <si>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</si>
  <si>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</si>
  <si>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</si>
  <si>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</si>
  <si>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</si>
  <si>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</si>
  <si>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</si>
  <si>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</si>
  <si>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</si>
  <si>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</si>
  <si>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</si>
  <si>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</si>
  <si>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</si>
  <si>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</si>
  <si>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</si>
  <si>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</si>
  <si>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</si>
  <si>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</si>
  <si>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</si>
  <si>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</si>
  <si>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</si>
  <si>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</si>
  <si>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</si>
  <si>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</si>
  <si>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</si>
  <si>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</si>
  <si>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</si>
  <si>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</si>
  <si>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</si>
  <si>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</si>
  <si>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</si>
  <si>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</si>
  <si>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</si>
  <si>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</si>
  <si>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</si>
  <si>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</si>
  <si>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</si>
  <si>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</si>
  <si>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</si>
  <si>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</si>
  <si>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</si>
  <si>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</si>
  <si>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</si>
  <si>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</si>
  <si>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</si>
  <si>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</si>
  <si>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</si>
  <si>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</si>
  <si>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</si>
  <si>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</si>
  <si>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</si>
  <si>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</si>
  <si>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</si>
  <si>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</si>
  <si>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</si>
  <si>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</si>
  <si>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</si>
  <si>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</si>
  <si>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</si>
  <si>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</si>
  <si>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</si>
  <si>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</si>
  <si>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</si>
  <si>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</si>
  <si>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</si>
  <si>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</si>
  <si>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</si>
  <si>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</si>
  <si>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</si>
  <si>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</si>
  <si>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</si>
  <si>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</si>
  <si>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</si>
  <si>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</si>
  <si>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</si>
  <si>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</si>
  <si>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</si>
  <si>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</si>
  <si>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</si>
  <si>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</si>
  <si>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</si>
  <si>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</si>
  <si>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</si>
  <si>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</si>
  <si>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</si>
  <si>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</si>
  <si>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</si>
  <si>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</si>
  <si>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</si>
  <si>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</si>
  <si>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</si>
  <si>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</si>
  <si>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</si>
  <si>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</si>
  <si>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</si>
  <si>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</si>
  <si>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</si>
  <si>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</si>
  <si>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</si>
  <si>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</si>
  <si>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</si>
  <si>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</si>
  <si>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</si>
  <si>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</si>
  <si>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</si>
  <si>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</si>
  <si>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</si>
  <si>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</si>
  <si>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</si>
  <si>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</si>
  <si>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</si>
  <si>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</si>
  <si>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</si>
  <si>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</si>
  <si>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</si>
  <si>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</si>
  <si>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</si>
  <si>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</si>
  <si>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</si>
  <si>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</si>
  <si>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</si>
  <si>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</si>
  <si>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</si>
  <si>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</si>
  <si>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</si>
  <si>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</si>
  <si>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</si>
  <si>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</si>
  <si>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</si>
  <si>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</si>
  <si>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</si>
  <si>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</si>
  <si>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</si>
  <si>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</si>
  <si>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</si>
  <si>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</si>
  <si>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</si>
  <si>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</si>
  <si>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</si>
  <si>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</si>
  <si>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</si>
  <si>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</si>
  <si>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</si>
  <si>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</si>
  <si>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</si>
  <si>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</si>
  <si>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</si>
  <si>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</si>
  <si>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</si>
  <si>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</si>
  <si>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</si>
  <si>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</si>
  <si>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</si>
  <si>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</si>
  <si>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</si>
  <si>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</si>
  <si>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</si>
  <si>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</si>
  <si>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</si>
  <si>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</si>
  <si>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</si>
  <si>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</si>
  <si>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</si>
  <si>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</si>
  <si>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</si>
  <si>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</si>
  <si>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</si>
  <si>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</si>
  <si>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</si>
  <si>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</si>
  <si>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</si>
  <si>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</si>
  <si>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</si>
  <si>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</si>
  <si>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</si>
  <si>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</si>
  <si>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</si>
  <si>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</si>
  <si>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</si>
  <si>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</si>
  <si>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</si>
  <si>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</si>
  <si>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</si>
  <si>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</si>
  <si>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</si>
  <si>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</si>
  <si>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</si>
  <si>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</si>
  <si>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</si>
  <si>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</si>
  <si>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</si>
  <si>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</si>
  <si>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</si>
  <si>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</si>
  <si>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</si>
  <si>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</si>
  <si>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</si>
  <si>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</si>
  <si>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</si>
  <si>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</si>
  <si>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</si>
  <si>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</si>
  <si>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</si>
  <si>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</si>
  <si>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</si>
  <si>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</si>
  <si>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</si>
  <si>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</si>
  <si>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</si>
  <si>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</si>
  <si>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</si>
  <si>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</si>
  <si>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</si>
  <si>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</si>
  <si>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</si>
  <si>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</si>
  <si>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</si>
  <si>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</si>
  <si>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</si>
  <si>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</si>
  <si>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</si>
  <si>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</si>
  <si>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</si>
  <si>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</si>
  <si>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</si>
  <si>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</si>
  <si>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</si>
  <si>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</si>
  <si>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</si>
  <si>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</si>
  <si>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</si>
  <si>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</si>
  <si>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</si>
  <si>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</si>
  <si>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</si>
  <si>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</si>
  <si>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</si>
  <si>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</si>
  <si>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</si>
  <si>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</si>
  <si>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</si>
  <si>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</si>
  <si>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</si>
  <si>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</si>
  <si>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</si>
  <si>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</si>
  <si>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</si>
  <si>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</si>
  <si>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</si>
  <si>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</si>
  <si>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</si>
  <si>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</si>
  <si>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</si>
  <si>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</si>
  <si>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</si>
  <si>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</si>
  <si>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</si>
  <si>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</si>
  <si>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</si>
  <si>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</si>
  <si>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</si>
  <si>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</si>
  <si>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</si>
  <si>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</si>
  <si>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</si>
  <si>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</si>
  <si>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</si>
  <si>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</si>
  <si>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</si>
  <si>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</si>
  <si>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</si>
  <si>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</si>
  <si>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</si>
  <si>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</si>
  <si>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</si>
  <si>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</si>
  <si>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</si>
  <si>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</si>
  <si>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</si>
  <si>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</si>
  <si>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</si>
  <si>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</si>
  <si>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</si>
  <si>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</si>
  <si>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</si>
  <si>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</si>
  <si>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</si>
  <si>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</si>
  <si>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</si>
  <si>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</si>
  <si>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</si>
  <si>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</si>
  <si>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</si>
  <si>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</si>
  <si>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</si>
  <si>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</si>
  <si>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</si>
  <si>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</si>
  <si>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</si>
  <si>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</si>
  <si>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</si>
  <si>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</si>
  <si>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</si>
  <si>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</si>
  <si>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</si>
  <si>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</si>
  <si>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</si>
  <si>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</si>
  <si>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</si>
  <si>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</si>
  <si>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</si>
  <si>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</si>
  <si>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</si>
  <si>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</si>
  <si>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</si>
  <si>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</si>
  <si>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</si>
  <si>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</si>
  <si>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</si>
  <si>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</si>
  <si>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</si>
  <si>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</si>
  <si>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</si>
  <si>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</si>
  <si>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</si>
  <si>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</si>
  <si>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</si>
  <si>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</si>
  <si>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</si>
  <si>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</si>
  <si>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</si>
  <si>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</si>
  <si>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</si>
  <si>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</si>
  <si>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</si>
  <si>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</si>
  <si>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</si>
  <si>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</si>
  <si>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</si>
  <si>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</si>
  <si>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</si>
  <si>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</si>
  <si>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</si>
  <si>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</si>
  <si>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</si>
  <si>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</si>
  <si>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</si>
  <si>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</si>
  <si>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</si>
  <si>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</si>
  <si>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</si>
  <si>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</si>
  <si>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</si>
  <si>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</si>
  <si>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</si>
  <si>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</si>
  <si>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</si>
  <si>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</si>
  <si>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</si>
  <si>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</si>
  <si>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</si>
  <si>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</si>
  <si>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</si>
  <si>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</si>
  <si>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</si>
  <si>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</si>
  <si>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</si>
  <si>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</si>
  <si>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</si>
  <si>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</si>
  <si>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</si>
  <si>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</si>
  <si>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</si>
  <si>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</si>
  <si>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</si>
  <si>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</si>
  <si>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</si>
  <si>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</si>
  <si>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</si>
  <si>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</si>
  <si>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</si>
  <si>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</si>
  <si>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</si>
  <si>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</si>
  <si>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</si>
  <si>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</si>
  <si>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</si>
  <si>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</si>
  <si>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</si>
  <si>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</si>
  <si>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</si>
  <si>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</si>
  <si>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</si>
  <si>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</si>
  <si>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</si>
  <si>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</si>
  <si>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</si>
  <si>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</si>
  <si>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</si>
  <si>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</si>
  <si>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</si>
  <si>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</si>
  <si>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</si>
  <si>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</si>
  <si>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</si>
  <si>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</si>
  <si>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</si>
  <si>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</si>
  <si>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</si>
  <si>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</si>
  <si>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</si>
  <si>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</si>
  <si>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</si>
  <si>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</si>
  <si>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</si>
  <si>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</si>
  <si>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</si>
  <si>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</si>
  <si>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</si>
  <si>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</si>
  <si>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</si>
  <si>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</si>
  <si>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</si>
  <si>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</si>
  <si>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</si>
  <si>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</si>
  <si>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</si>
  <si>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</si>
  <si>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</si>
  <si>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</si>
  <si>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</si>
  <si>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</si>
  <si>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</si>
  <si>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</si>
  <si>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</si>
  <si>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</si>
  <si>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</si>
  <si>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</si>
  <si>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</si>
  <si>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</si>
  <si>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</si>
  <si>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</si>
  <si>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</si>
  <si>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</si>
  <si>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</si>
  <si>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</si>
  <si>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</si>
  <si>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</si>
  <si>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</si>
  <si>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</si>
  <si>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</si>
  <si>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</si>
  <si>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</si>
  <si>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</si>
  <si>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</si>
  <si>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</si>
  <si>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</si>
  <si>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</si>
  <si>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</si>
  <si>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</si>
  <si>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</si>
  <si>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</si>
  <si>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</si>
  <si>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</si>
  <si>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</si>
  <si>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</si>
  <si>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</si>
  <si>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</si>
  <si>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</si>
  <si>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</si>
  <si>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</si>
  <si>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</si>
  <si>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</si>
  <si>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</si>
  <si>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</si>
  <si>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</si>
  <si>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</si>
  <si>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</si>
  <si>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</si>
  <si>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</si>
  <si>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</si>
  <si>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</si>
  <si>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</si>
  <si>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</si>
  <si>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</si>
  <si>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</si>
  <si>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</si>
  <si>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</si>
  <si>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</si>
  <si>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</si>
  <si>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</si>
  <si>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</si>
  <si>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</si>
  <si>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</si>
  <si>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</si>
  <si>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</si>
  <si>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</si>
  <si>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</si>
  <si>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</si>
  <si>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</si>
  <si>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</si>
  <si>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</si>
  <si>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</si>
  <si>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</si>
  <si>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</si>
  <si>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</si>
  <si>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</si>
  <si>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</si>
  <si>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</si>
  <si>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</si>
  <si>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</si>
  <si>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</si>
  <si>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</si>
  <si>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</si>
  <si>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</si>
  <si>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</si>
  <si>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</si>
  <si>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</si>
  <si>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</si>
  <si>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</si>
  <si>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</si>
  <si>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</si>
  <si>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</si>
  <si>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</si>
  <si>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</si>
  <si>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</si>
  <si>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</si>
  <si>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</si>
  <si>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</si>
  <si>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</si>
  <si>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</si>
  <si>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</si>
  <si>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</si>
  <si>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</si>
  <si>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</si>
  <si>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</si>
  <si>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</si>
  <si>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</si>
  <si>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</si>
  <si>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</si>
  <si>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</si>
  <si>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</si>
  <si>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</si>
  <si>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</si>
  <si>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</si>
  <si>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</si>
  <si>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</si>
  <si>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</si>
  <si>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</si>
  <si>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</si>
  <si>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</si>
  <si>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</si>
  <si>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</si>
  <si>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</si>
  <si>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</si>
  <si>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</si>
  <si>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</si>
  <si>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</si>
  <si>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</si>
  <si>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</si>
  <si>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</si>
  <si>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</si>
  <si>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</si>
  <si>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</si>
  <si>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</si>
  <si>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</si>
  <si>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</si>
  <si>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</si>
  <si>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</si>
  <si>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</si>
  <si>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</si>
  <si>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</si>
  <si>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</si>
  <si>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</si>
  <si>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</si>
  <si>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</si>
  <si>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</si>
  <si>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</si>
  <si>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</si>
  <si>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</si>
  <si>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</si>
  <si>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</si>
  <si>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</si>
  <si>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</si>
  <si>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</si>
  <si>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</si>
  <si>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</si>
  <si>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</si>
  <si>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</si>
  <si>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</si>
  <si>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</si>
  <si>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</si>
  <si>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</si>
  <si>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</si>
  <si>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</si>
  <si>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</si>
  <si>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</si>
  <si>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</si>
  <si>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</si>
  <si>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</si>
  <si>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</si>
  <si>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</si>
  <si>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</si>
  <si>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</si>
  <si>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</si>
  <si>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</si>
  <si>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</si>
  <si>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</si>
  <si>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</si>
  <si>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</si>
  <si>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</si>
  <si>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</si>
  <si>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</si>
  <si>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</si>
  <si>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</si>
  <si>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</si>
  <si>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</si>
  <si>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</si>
  <si>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</si>
  <si>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</si>
  <si>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</si>
  <si>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</si>
  <si>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</si>
  <si>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</si>
  <si>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</si>
  <si>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</si>
  <si>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</si>
  <si>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</si>
  <si>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</si>
  <si>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</si>
  <si>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</si>
  <si>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</si>
  <si>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</si>
  <si>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</si>
  <si>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</si>
  <si>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</si>
  <si>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</si>
  <si>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</si>
  <si>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</si>
  <si>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</si>
  <si>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</si>
  <si>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</si>
  <si>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</si>
  <si>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</si>
  <si>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</si>
  <si>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</si>
  <si>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</si>
  <si>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</si>
  <si>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</si>
  <si>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</si>
  <si>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</si>
  <si>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</si>
  <si>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</si>
  <si>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</si>
  <si>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</si>
  <si>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</si>
  <si>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</si>
  <si>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</si>
  <si>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</si>
  <si>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</si>
  <si>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</si>
  <si>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</si>
  <si>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</si>
  <si>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</si>
  <si>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</si>
  <si>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</si>
  <si>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</si>
  <si>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</si>
  <si>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</si>
  <si>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</si>
  <si>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</si>
  <si>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</si>
  <si>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</si>
  <si>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</si>
  <si>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</si>
  <si>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</si>
  <si>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</si>
  <si>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</si>
  <si>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</si>
  <si>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</si>
  <si>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</si>
  <si>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</si>
  <si>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</si>
  <si>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</si>
  <si>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</si>
  <si>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</si>
  <si>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</si>
  <si>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</si>
  <si>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</si>
  <si>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</si>
  <si>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</si>
  <si>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</si>
  <si>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</si>
  <si>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</si>
  <si>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</si>
  <si>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</si>
  <si>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</si>
  <si>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</si>
  <si>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</si>
  <si>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</si>
  <si>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</si>
  <si>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</si>
  <si>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</si>
  <si>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</si>
  <si>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</si>
  <si>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</si>
  <si>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</si>
  <si>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</si>
  <si>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</si>
  <si>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</si>
  <si>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</si>
  <si>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</si>
  <si>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</si>
  <si>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</si>
  <si>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</si>
  <si>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</si>
  <si>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</si>
  <si>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</si>
  <si>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</si>
  <si>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</si>
  <si>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</si>
  <si>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</si>
  <si>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</si>
  <si>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</si>
  <si>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</si>
  <si>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</si>
  <si>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</si>
  <si>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</si>
  <si>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</si>
  <si>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</si>
  <si>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</si>
  <si>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</si>
  <si>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</si>
  <si>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</si>
  <si>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</si>
  <si>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</si>
  <si>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</si>
  <si>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</si>
  <si>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</si>
  <si>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</si>
  <si>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</si>
  <si>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</si>
  <si>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</si>
  <si>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</si>
  <si>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</si>
  <si>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</si>
  <si>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</si>
  <si>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</si>
  <si>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</si>
  <si>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</si>
  <si>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</si>
  <si>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</si>
  <si>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</si>
  <si>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</si>
  <si>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</si>
  <si>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</si>
  <si>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</si>
  <si>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</si>
  <si>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</si>
  <si>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</si>
  <si>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</si>
  <si>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</si>
  <si>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</si>
  <si>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</si>
  <si>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</si>
  <si>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</si>
  <si>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</si>
  <si>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</si>
  <si>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</si>
  <si>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</si>
  <si>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</si>
  <si>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</si>
  <si>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</si>
  <si>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</si>
  <si>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</si>
  <si>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</si>
  <si>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</si>
  <si>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</si>
  <si>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</si>
  <si>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</si>
  <si>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</si>
  <si>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</si>
  <si>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</si>
  <si>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</si>
  <si>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</si>
  <si>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</si>
  <si>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</si>
  <si>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</si>
  <si>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</si>
  <si>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</si>
  <si>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</si>
  <si>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</si>
  <si>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</si>
  <si>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</si>
  <si>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</si>
  <si>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</si>
  <si>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</si>
  <si>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</si>
  <si>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</si>
  <si>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</si>
  <si>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</si>
  <si>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</si>
  <si>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</si>
  <si>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</si>
  <si>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</si>
  <si>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</si>
  <si>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</si>
  <si>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</si>
  <si>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</si>
  <si>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</si>
  <si>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</si>
  <si>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</si>
  <si>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</si>
  <si>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</si>
  <si>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</si>
  <si>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</si>
  <si>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</si>
  <si>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</si>
  <si>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</si>
  <si>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</si>
  <si>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</si>
  <si>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</si>
  <si>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</si>
  <si>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</si>
  <si>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</si>
  <si>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</si>
  <si>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</si>
  <si>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</si>
  <si>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</si>
  <si>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</si>
  <si>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</si>
  <si>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</si>
  <si>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</si>
  <si>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</si>
  <si>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</si>
  <si>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</si>
  <si>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</si>
  <si>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</si>
  <si>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</si>
  <si>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</si>
  <si>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</si>
  <si>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</si>
  <si>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</si>
  <si>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</si>
  <si>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</si>
  <si>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</si>
  <si>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</si>
  <si>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</si>
  <si>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</si>
  <si>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</si>
  <si>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</si>
  <si>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</si>
  <si>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</si>
  <si>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</si>
  <si>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</si>
  <si>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</si>
  <si>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</si>
  <si>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</si>
  <si>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</si>
  <si>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</si>
  <si>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</si>
  <si>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</si>
  <si>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</si>
  <si>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</si>
  <si>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</si>
  <si>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</si>
  <si>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</si>
  <si>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</si>
  <si>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</si>
  <si>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</si>
  <si>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</si>
  <si>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</si>
  <si>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</si>
  <si>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</si>
  <si>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</si>
  <si>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</si>
  <si>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</si>
  <si>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</si>
  <si>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</si>
  <si>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</si>
  <si>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</si>
  <si>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</si>
  <si>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</si>
  <si>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</si>
  <si>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</si>
  <si>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</si>
  <si>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</si>
  <si>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</si>
  <si>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</si>
  <si>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</si>
  <si>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</si>
  <si>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</si>
  <si>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</si>
  <si>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</si>
  <si>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</si>
  <si>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</si>
  <si>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</si>
  <si>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</si>
  <si>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</si>
  <si>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</si>
  <si>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</si>
  <si>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</si>
  <si>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</si>
  <si>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</si>
  <si>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</si>
  <si>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</si>
  <si>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</si>
  <si>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</si>
  <si>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</si>
  <si>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</si>
  <si>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</si>
  <si>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</si>
  <si>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</si>
  <si>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</si>
  <si>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</si>
  <si>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</si>
  <si>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</si>
  <si>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</si>
  <si>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</si>
  <si>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</si>
  <si>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</si>
  <si>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</si>
  <si>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</si>
  <si>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</si>
  <si>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</si>
  <si>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</si>
  <si>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</si>
  <si>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</si>
  <si>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</si>
  <si>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</si>
  <si>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</si>
  <si>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</si>
  <si>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</si>
  <si>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</si>
  <si>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</si>
  <si>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</si>
  <si>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</si>
  <si>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</si>
  <si>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</si>
  <si>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</si>
  <si>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</si>
  <si>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</si>
  <si>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</si>
  <si>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</si>
  <si>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</si>
  <si>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</si>
  <si>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</si>
  <si>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</si>
  <si>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</si>
  <si>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</si>
  <si>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</si>
  <si>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</si>
  <si>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</si>
  <si>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</si>
  <si>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</si>
  <si>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</si>
  <si>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</si>
  <si>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</si>
  <si>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</si>
  <si>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</si>
  <si>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</si>
  <si>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</si>
  <si>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</si>
  <si>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</si>
  <si>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</si>
  <si>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</si>
  <si>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</si>
  <si>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</si>
  <si>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</si>
  <si>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</si>
  <si>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</si>
  <si>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</si>
  <si>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</si>
  <si>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</si>
  <si>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</si>
  <si>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</si>
  <si>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</si>
  <si>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</si>
  <si>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</si>
  <si>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</si>
  <si>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</si>
  <si>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</si>
  <si>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</si>
  <si>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</si>
  <si>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</si>
  <si>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</si>
  <si>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</si>
  <si>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</si>
  <si>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</si>
  <si>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</si>
  <si>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</si>
  <si>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</si>
  <si>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</si>
  <si>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</si>
  <si>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</si>
  <si>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</si>
  <si>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</si>
  <si>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</si>
  <si>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</si>
  <si>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</si>
  <si>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</si>
  <si>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</si>
  <si>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</si>
  <si>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</si>
  <si>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</si>
  <si>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</si>
  <si>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</si>
  <si>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</si>
  <si>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</si>
  <si>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</si>
  <si>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</si>
  <si>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</si>
  <si>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</si>
  <si>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</si>
  <si>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</si>
  <si>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</si>
  <si>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</si>
  <si>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</si>
  <si>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</si>
  <si>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</si>
  <si>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</si>
  <si>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</si>
  <si>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</si>
  <si>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</si>
  <si>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</si>
  <si>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</si>
  <si>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</si>
  <si>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</si>
  <si>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</si>
  <si>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</si>
  <si>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</si>
  <si>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</si>
  <si>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</si>
  <si>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</si>
  <si>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</si>
  <si>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</si>
  <si>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</si>
  <si>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</si>
  <si>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</si>
  <si>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</si>
  <si>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</si>
  <si>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</si>
  <si>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</si>
  <si>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</si>
  <si>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</si>
  <si>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</si>
  <si>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</si>
  <si>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</si>
  <si>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</si>
  <si>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</si>
  <si>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</si>
  <si>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</si>
  <si>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</si>
  <si>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</si>
  <si>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</si>
  <si>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</si>
  <si>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</si>
  <si>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</si>
  <si>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</si>
  <si>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</si>
  <si>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</si>
  <si>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</si>
  <si>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</si>
  <si>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</si>
  <si>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</si>
  <si>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</si>
  <si>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</si>
  <si>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</si>
  <si>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</si>
  <si>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</si>
  <si>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</si>
  <si>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</si>
  <si>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</si>
  <si>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</si>
  <si>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</si>
  <si>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</si>
  <si>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</si>
  <si>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</si>
  <si>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</si>
  <si>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</si>
  <si>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</si>
  <si>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</si>
  <si>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</si>
  <si>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</si>
  <si>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</si>
  <si>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</si>
  <si>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</si>
  <si>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</si>
  <si>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</si>
  <si>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</si>
  <si>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</si>
  <si>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</si>
  <si>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</si>
  <si>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</si>
  <si>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</si>
  <si>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</si>
  <si>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</si>
  <si>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</si>
  <si>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</si>
  <si>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</si>
  <si>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</si>
  <si>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</si>
  <si>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</si>
  <si>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</si>
  <si>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</si>
  <si>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</si>
  <si>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</si>
  <si>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</si>
  <si>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</si>
  <si>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</si>
  <si>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</si>
  <si>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</si>
  <si>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</si>
  <si>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</si>
  <si>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</si>
  <si>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</si>
  <si>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</si>
  <si>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</si>
  <si>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</si>
  <si>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</si>
  <si>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</si>
  <si>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</si>
  <si>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</si>
  <si>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</si>
  <si>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</si>
  <si>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</si>
  <si>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</si>
  <si>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</si>
  <si>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</si>
  <si>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</si>
  <si>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</si>
  <si>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</si>
  <si>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</si>
  <si>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</si>
  <si>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</si>
  <si>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</si>
  <si>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</si>
  <si>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</si>
  <si>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</si>
  <si>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</si>
  <si>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</si>
  <si>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</si>
  <si>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</si>
  <si>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</si>
  <si>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</si>
  <si>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</si>
  <si>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</si>
  <si>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</si>
  <si>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</si>
  <si>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</si>
  <si>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</si>
  <si>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</si>
  <si>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</si>
  <si>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</si>
  <si>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</si>
  <si>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</si>
  <si>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</si>
  <si>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</si>
  <si>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</si>
  <si>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</si>
  <si>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</si>
  <si>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</si>
  <si>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</si>
  <si>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</si>
  <si>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</si>
  <si>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</si>
  <si>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</si>
  <si>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</si>
  <si>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</si>
  <si>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</si>
  <si>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</si>
  <si>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</si>
  <si>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</si>
  <si>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</si>
  <si>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</si>
  <si>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</si>
  <si>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</si>
  <si>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</si>
  <si>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</si>
  <si>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</si>
  <si>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</si>
  <si>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</si>
  <si>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</si>
  <si>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</si>
  <si>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</si>
  <si>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</si>
  <si>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</si>
  <si>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</si>
  <si>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</si>
  <si>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</si>
  <si>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</si>
  <si>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</si>
  <si>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</si>
  <si>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</si>
  <si>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</si>
  <si>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</si>
  <si>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</si>
  <si>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</si>
  <si>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</si>
  <si>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</si>
  <si>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</si>
  <si>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</si>
  <si>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</si>
  <si>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</si>
  <si>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</si>
  <si>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</si>
  <si>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</si>
  <si>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</si>
  <si>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</si>
  <si>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</si>
  <si>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</si>
  <si>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</si>
  <si>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</si>
  <si>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</si>
  <si>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</si>
  <si>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</si>
  <si>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</si>
  <si>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</si>
  <si>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</si>
  <si>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</si>
  <si>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</si>
  <si>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</si>
  <si>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</si>
  <si>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</si>
  <si>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</si>
  <si>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</si>
  <si>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</si>
  <si>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</si>
  <si>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</si>
  <si>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</si>
  <si>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</si>
  <si>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</si>
  <si>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</si>
  <si>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</si>
  <si>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</si>
  <si>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</si>
  <si>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</si>
  <si>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</si>
  <si>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</si>
  <si>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</si>
  <si>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</si>
  <si>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</si>
  <si>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</si>
  <si>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</si>
  <si>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</si>
  <si>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</si>
  <si>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</si>
  <si>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</si>
  <si>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</si>
  <si>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</si>
  <si>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</si>
  <si>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</si>
  <si>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</si>
  <si>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</si>
  <si>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</si>
  <si>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</si>
  <si>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</si>
  <si>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</si>
  <si>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</si>
  <si>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</si>
  <si>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</si>
  <si>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</si>
  <si>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</si>
  <si>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</si>
  <si>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</si>
  <si>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</si>
  <si>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</si>
  <si>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</si>
  <si>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</si>
  <si>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</si>
  <si>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</si>
  <si>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</si>
  <si>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</si>
  <si>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</si>
  <si>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</si>
  <si>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</si>
  <si>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</si>
  <si>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</si>
  <si>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</si>
  <si>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</si>
  <si>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</si>
  <si>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</si>
  <si>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</si>
  <si>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</si>
  <si>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</si>
  <si>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</si>
  <si>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</si>
  <si>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</si>
  <si>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</si>
  <si>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</si>
  <si>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</si>
  <si>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</si>
  <si>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</si>
  <si>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</si>
  <si>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</si>
  <si>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</si>
  <si>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</si>
  <si>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</si>
  <si>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</si>
  <si>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</si>
  <si>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</si>
  <si>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</si>
  <si>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</si>
  <si>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</si>
  <si>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</si>
  <si>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</si>
  <si>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</si>
  <si>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</si>
  <si>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</si>
  <si>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</si>
  <si>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</si>
  <si>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</si>
  <si>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</si>
  <si>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</si>
  <si>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</si>
  <si>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</si>
  <si>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</si>
  <si>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</si>
  <si>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</si>
  <si>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</si>
  <si>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</si>
  <si>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</si>
  <si>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</si>
  <si>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</si>
  <si>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</si>
  <si>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</si>
  <si>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</si>
  <si>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</si>
  <si>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</si>
  <si>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</si>
  <si>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</si>
  <si>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</si>
  <si>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</si>
  <si>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</si>
  <si>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</si>
  <si>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</si>
  <si>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</si>
  <si>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</si>
  <si>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</si>
  <si>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</si>
  <si>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</si>
  <si>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</si>
  <si>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</si>
  <si>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</si>
  <si>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</si>
  <si>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</si>
  <si>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</si>
  <si>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</si>
  <si>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</si>
  <si>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</si>
  <si>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</si>
  <si>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</si>
  <si>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</si>
  <si>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</si>
  <si>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</si>
  <si>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</si>
  <si>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</si>
  <si>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</si>
  <si>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</si>
  <si>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</si>
  <si>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</si>
  <si>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</si>
  <si>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</si>
  <si>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</si>
  <si>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</si>
  <si>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</si>
  <si>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</si>
  <si>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</si>
  <si>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</si>
  <si>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</si>
  <si>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</si>
  <si>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</si>
  <si>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</si>
  <si>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</si>
  <si>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</si>
  <si>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</si>
  <si>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</si>
  <si>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</si>
  <si>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</si>
  <si>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</si>
  <si>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</si>
  <si>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</si>
  <si>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</si>
  <si>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</si>
  <si>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</si>
  <si>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</si>
  <si>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</si>
  <si>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</si>
  <si>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</si>
  <si>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</si>
  <si>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</si>
  <si>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</si>
  <si>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</si>
  <si>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</si>
  <si>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</si>
  <si>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</si>
  <si>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</si>
  <si>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</si>
  <si>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</si>
  <si>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</si>
  <si>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</si>
  <si>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</si>
  <si>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</si>
  <si>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</si>
  <si>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</si>
  <si>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</si>
  <si>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</si>
  <si>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</si>
  <si>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</si>
  <si>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</si>
  <si>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</si>
  <si>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</si>
  <si>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</si>
  <si>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</si>
  <si>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</si>
  <si>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</si>
  <si>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</si>
  <si>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</si>
  <si>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</si>
  <si>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</si>
  <si>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</si>
  <si>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</si>
  <si>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</si>
  <si>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</si>
  <si>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</si>
  <si>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</si>
  <si>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</si>
  <si>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</si>
  <si>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</si>
  <si>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</si>
  <si>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</si>
  <si>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</si>
  <si>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</si>
  <si>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</si>
  <si>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</si>
  <si>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</si>
  <si>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</si>
  <si>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</si>
  <si>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</si>
  <si>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</si>
  <si>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</si>
  <si>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</si>
  <si>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</si>
  <si>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</si>
  <si>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</si>
  <si>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</si>
  <si>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</si>
  <si>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</si>
  <si>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</si>
  <si>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</si>
  <si>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</si>
  <si>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</si>
  <si>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</si>
  <si>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</si>
  <si>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</si>
  <si>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</si>
  <si>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</si>
  <si>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</si>
  <si>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</si>
  <si>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</si>
  <si>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</si>
  <si>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</si>
  <si>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</si>
  <si>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</si>
  <si>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</si>
  <si>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</si>
  <si>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</si>
  <si>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</si>
  <si>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</si>
  <si>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</si>
  <si>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</si>
  <si>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</si>
  <si>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</si>
  <si>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</si>
  <si>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</si>
  <si>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</si>
  <si>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</si>
  <si>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</si>
  <si>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</si>
  <si>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</si>
  <si>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</si>
  <si>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</si>
  <si>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</si>
  <si>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</si>
  <si>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</si>
  <si>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</si>
  <si>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</si>
  <si>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</si>
  <si>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</si>
  <si>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</si>
  <si>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</si>
  <si>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</si>
  <si>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</si>
  <si>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</si>
  <si>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</si>
  <si>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</si>
  <si>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</si>
  <si>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</si>
  <si>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</si>
  <si>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</si>
  <si>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</si>
  <si>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</si>
  <si>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</si>
  <si>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</si>
  <si>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</si>
  <si>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</si>
  <si>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</si>
  <si>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</si>
  <si>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</si>
  <si>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</si>
  <si>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</si>
  <si>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</si>
  <si>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</si>
  <si>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</si>
  <si>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</si>
  <si>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</si>
  <si>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</si>
  <si>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</si>
  <si>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</si>
  <si>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</si>
  <si>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</si>
  <si>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</si>
  <si>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</si>
  <si>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</si>
  <si>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</si>
  <si>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</si>
  <si>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</si>
  <si>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</si>
  <si>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</si>
  <si>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</si>
  <si>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</si>
  <si>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</si>
  <si>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</si>
  <si>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</si>
  <si>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</si>
  <si>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</si>
  <si>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</si>
  <si>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</si>
  <si>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</si>
  <si>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</si>
  <si>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</si>
  <si>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</si>
  <si>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</si>
  <si>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</si>
  <si>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</si>
  <si>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</si>
  <si>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</si>
  <si>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</si>
  <si>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</si>
  <si>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</si>
  <si>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</si>
  <si>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</si>
  <si>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</si>
  <si>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</si>
  <si>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</si>
  <si>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</si>
  <si>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</si>
  <si>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</si>
  <si>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</si>
  <si>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</si>
  <si>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</si>
  <si>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</si>
  <si>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</si>
  <si>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</si>
  <si>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</si>
  <si>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</si>
  <si>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</si>
  <si>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</si>
  <si>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</si>
  <si>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</si>
  <si>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</si>
  <si>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</si>
  <si>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</si>
  <si>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</si>
  <si>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</si>
  <si>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</si>
  <si>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</si>
  <si>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</si>
  <si>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</si>
  <si>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</si>
  <si>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</si>
  <si>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</si>
  <si>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</si>
  <si>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</si>
  <si>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</si>
  <si>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</si>
  <si>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</si>
  <si>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</si>
  <si>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</si>
  <si>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</si>
  <si>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</si>
  <si>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</si>
  <si>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</si>
  <si>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</si>
  <si>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</si>
  <si>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</si>
  <si>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</si>
  <si>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</si>
  <si>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</si>
  <si>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</si>
  <si>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</si>
  <si>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</si>
  <si>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</si>
  <si>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</si>
  <si>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</si>
  <si>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</si>
  <si>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</si>
  <si>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</si>
  <si>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</si>
  <si>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</si>
  <si>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</si>
  <si>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</si>
  <si>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</si>
  <si>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</si>
  <si>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</si>
  <si>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</si>
  <si>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</si>
  <si>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</si>
  <si>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</si>
  <si>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</si>
  <si>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</si>
  <si>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</si>
  <si>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</si>
  <si>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</si>
  <si>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</si>
  <si>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</si>
  <si>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</si>
  <si>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</si>
  <si>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</si>
  <si>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</si>
  <si>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</si>
  <si>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</si>
  <si>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</si>
  <si>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</si>
  <si>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</si>
  <si>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</si>
  <si>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</si>
  <si>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</si>
  <si>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</si>
  <si>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</si>
  <si>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</si>
  <si>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</si>
  <si>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</si>
  <si>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</si>
  <si>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</si>
  <si>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</si>
  <si>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</si>
  <si>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</si>
  <si>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</si>
  <si>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</si>
  <si>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</si>
  <si>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</si>
  <si>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</si>
  <si>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</si>
  <si>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</si>
  <si>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</si>
  <si>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</si>
  <si>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</si>
  <si>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</si>
  <si>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</si>
  <si>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</si>
  <si>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</si>
  <si>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</si>
  <si>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</si>
  <si>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</si>
  <si>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</si>
  <si>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</si>
  <si>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</si>
  <si>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</si>
  <si>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</si>
  <si>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</si>
  <si>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</si>
  <si>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</si>
  <si>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</si>
  <si>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</si>
  <si>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</si>
  <si>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</si>
  <si>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</si>
  <si>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</si>
  <si>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</si>
  <si>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</si>
  <si>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</si>
  <si>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</si>
  <si>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</si>
  <si>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</si>
  <si>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</si>
  <si>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</si>
  <si>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</si>
  <si>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</si>
  <si>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</si>
  <si>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</si>
  <si>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</si>
  <si>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</si>
  <si>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</si>
  <si>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</si>
  <si>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</si>
  <si>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</si>
  <si>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</si>
  <si>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</si>
  <si>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</si>
  <si>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</si>
  <si>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</si>
  <si>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</si>
  <si>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</si>
  <si>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</si>
  <si>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</si>
  <si>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</si>
  <si>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</si>
  <si>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</si>
  <si>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</si>
  <si>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</si>
  <si>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</si>
  <si>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</si>
  <si>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</si>
  <si>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</si>
  <si>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</si>
  <si>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</si>
  <si>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</si>
  <si>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</si>
  <si>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</si>
  <si>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</si>
  <si>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</si>
  <si>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</si>
  <si>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</si>
  <si>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</si>
  <si>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</si>
  <si>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</si>
  <si>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</si>
  <si>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</si>
  <si>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</si>
  <si>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</si>
  <si>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</si>
  <si>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</si>
  <si>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</si>
  <si>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</si>
  <si>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</si>
  <si>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</si>
  <si>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</si>
  <si>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</si>
  <si>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</si>
  <si>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</si>
  <si>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</si>
  <si>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</si>
  <si>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</si>
  <si>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</si>
  <si>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</si>
  <si>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</si>
  <si>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</si>
  <si>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</si>
  <si>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</si>
  <si>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</si>
  <si>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</si>
  <si>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</si>
  <si>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</si>
  <si>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</si>
  <si>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</si>
  <si>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</si>
  <si>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</si>
  <si>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</si>
  <si>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</si>
  <si>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</si>
  <si>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</si>
  <si>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</si>
  <si>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</si>
  <si>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</si>
  <si>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</si>
  <si>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</si>
  <si>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</si>
  <si>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</si>
  <si>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</si>
  <si>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</si>
  <si>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</si>
  <si>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</si>
  <si>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</si>
  <si>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</si>
  <si>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</si>
  <si>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</si>
  <si>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</si>
  <si>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</si>
  <si>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</si>
  <si>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</si>
  <si>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</si>
  <si>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</si>
  <si>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</si>
  <si>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</si>
  <si>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</si>
  <si>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</si>
  <si>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</si>
  <si>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</si>
  <si>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</si>
  <si>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</si>
  <si>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</si>
  <si>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</si>
  <si>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</si>
  <si>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</si>
  <si>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</si>
  <si>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</si>
  <si>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</si>
  <si>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</si>
  <si>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</si>
  <si>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</si>
  <si>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</si>
  <si>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</si>
  <si>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</si>
  <si>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</si>
  <si>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</si>
  <si>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</si>
  <si>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</si>
  <si>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</si>
  <si>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</si>
  <si>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</si>
  <si>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</si>
  <si>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</si>
  <si>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</si>
  <si>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</si>
  <si>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</si>
  <si>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</si>
  <si>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</si>
  <si>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</si>
  <si>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</si>
  <si>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</si>
  <si>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</si>
  <si>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</si>
  <si>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</si>
  <si>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</si>
  <si>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</si>
  <si>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</si>
  <si>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</si>
  <si>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</si>
  <si>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</si>
  <si>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</si>
  <si>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</si>
  <si>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</si>
  <si>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</si>
  <si>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</si>
  <si>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</si>
  <si>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</si>
  <si>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</si>
  <si>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</si>
  <si>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</si>
  <si>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</si>
  <si>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</si>
  <si>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</si>
  <si>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</si>
  <si>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</si>
  <si>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</si>
  <si>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</si>
  <si>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</si>
  <si>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</si>
  <si>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</si>
  <si>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</si>
  <si>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</si>
  <si>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</si>
  <si>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</si>
  <si>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</si>
  <si>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</si>
  <si>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</si>
  <si>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</si>
  <si>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</si>
  <si>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</si>
  <si>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</si>
  <si>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</si>
  <si>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</si>
  <si>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</si>
  <si>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</si>
  <si>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</si>
  <si>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</si>
  <si>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</si>
  <si>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</si>
  <si>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</si>
  <si>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</si>
  <si>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</si>
  <si>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</si>
  <si>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</si>
  <si>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</si>
  <si>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</si>
  <si>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</si>
  <si>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</si>
  <si>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</si>
  <si>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</si>
  <si>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</si>
  <si>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</si>
  <si>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</si>
  <si>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</si>
  <si>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</si>
  <si>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</si>
  <si>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</si>
  <si>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</si>
  <si>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</si>
  <si>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</si>
  <si>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</si>
  <si>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</si>
  <si>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</si>
  <si>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</si>
  <si>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</si>
  <si>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</si>
  <si>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</si>
  <si>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</si>
  <si>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</si>
  <si>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</si>
  <si>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</si>
  <si>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</si>
  <si>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</si>
  <si>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</si>
  <si>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</si>
  <si>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</si>
  <si>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</si>
  <si>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</si>
  <si>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</si>
  <si>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</si>
  <si>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</si>
  <si>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</si>
  <si>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</si>
  <si>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</si>
  <si>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</si>
  <si>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</si>
  <si>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</si>
  <si>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</si>
  <si>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</si>
  <si>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</si>
  <si>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</si>
  <si>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</si>
  <si>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</si>
  <si>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</si>
  <si>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</si>
  <si>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</si>
  <si>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</si>
  <si>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</si>
  <si>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</si>
  <si>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</si>
  <si>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</si>
  <si>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</si>
  <si>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</si>
  <si>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</si>
  <si>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</si>
  <si>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</si>
  <si>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</si>
  <si>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</si>
  <si>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</si>
  <si>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</si>
  <si>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</si>
  <si>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</si>
  <si>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</si>
  <si>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</si>
  <si>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</si>
  <si>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</si>
  <si>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</si>
  <si>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</si>
  <si>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</si>
  <si>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</si>
  <si>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</si>
  <si>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</si>
  <si>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</si>
  <si>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</si>
  <si>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</si>
  <si>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</si>
  <si>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</si>
  <si>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</si>
  <si>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</si>
  <si>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</si>
  <si>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</si>
  <si>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</si>
  <si>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</si>
  <si>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</si>
  <si>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</si>
  <si>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</si>
  <si>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</si>
  <si>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</si>
  <si>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</si>
  <si>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</si>
  <si>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</si>
  <si>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</si>
  <si>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</si>
  <si>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</si>
  <si>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</si>
  <si>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</si>
  <si>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</si>
  <si>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</si>
  <si>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</si>
  <si>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</si>
  <si>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</si>
  <si>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</si>
  <si>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</si>
  <si>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</si>
  <si>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</si>
  <si>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</si>
  <si>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</si>
  <si>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</si>
  <si>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</si>
  <si>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</si>
  <si>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</si>
  <si>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</si>
  <si>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</si>
  <si>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</si>
  <si>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</si>
  <si>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</si>
  <si>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</si>
  <si>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</si>
  <si>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</si>
  <si>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</si>
  <si>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</si>
  <si>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</si>
  <si>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</si>
  <si>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</si>
  <si>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</si>
  <si>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</si>
  <si>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</si>
  <si>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</si>
  <si>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</si>
  <si>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</si>
  <si>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</si>
  <si>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</si>
  <si>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</si>
  <si>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</si>
  <si>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</si>
  <si>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</si>
  <si>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</si>
  <si>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</si>
  <si>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</si>
  <si>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</si>
  <si>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</si>
  <si>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</si>
  <si>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</si>
  <si>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</si>
  <si>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</si>
  <si>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</si>
  <si>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</si>
  <si>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</si>
  <si>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</si>
  <si>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</si>
  <si>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</si>
  <si>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</si>
  <si>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</si>
  <si>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</si>
  <si>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</si>
  <si>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</si>
  <si>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</si>
  <si>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</si>
  <si>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</si>
  <si>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</si>
  <si>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</si>
  <si>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</si>
  <si>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</si>
  <si>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</si>
  <si>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</si>
  <si>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</si>
  <si>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</si>
  <si>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</si>
  <si>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</si>
  <si>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</si>
  <si>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</si>
  <si>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</si>
  <si>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</si>
  <si>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</si>
  <si>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</si>
  <si>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</si>
  <si>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</si>
  <si>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</si>
  <si>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</si>
  <si>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</si>
  <si>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</si>
  <si>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</si>
  <si>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</si>
  <si>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</si>
  <si>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</si>
  <si>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</si>
  <si>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</si>
  <si>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</si>
  <si>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</si>
  <si>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</si>
  <si>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</si>
  <si>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</si>
  <si>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</si>
  <si>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</si>
  <si>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</si>
  <si>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</si>
  <si>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</si>
  <si>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</si>
  <si>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</si>
  <si>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</si>
  <si>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</si>
  <si>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</si>
  <si>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</si>
  <si>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</si>
  <si>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</si>
  <si>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</si>
  <si>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</si>
  <si>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</si>
  <si>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</si>
  <si>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</si>
  <si>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</si>
  <si>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</si>
  <si>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</si>
  <si>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</si>
  <si>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</si>
  <si>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</si>
  <si>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</si>
  <si>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</si>
  <si>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</si>
  <si>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</si>
  <si>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</si>
  <si>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</si>
  <si>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</si>
  <si>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</si>
  <si>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</si>
  <si>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</si>
  <si>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</si>
  <si>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</si>
  <si>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</si>
  <si>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</si>
  <si>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</si>
  <si>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</si>
  <si>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</si>
  <si>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</si>
  <si>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</si>
  <si>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</si>
  <si>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</si>
  <si>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</si>
  <si>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</si>
  <si>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</si>
  <si>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</si>
  <si>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</si>
  <si>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</si>
  <si>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</si>
  <si>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</si>
  <si>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</si>
  <si>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</si>
  <si>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</si>
  <si>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</si>
  <si>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</si>
  <si>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</si>
  <si>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</si>
  <si>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</si>
  <si>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</si>
  <si>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</si>
  <si>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</si>
  <si>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</si>
  <si>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</si>
  <si>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</si>
  <si>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</si>
  <si>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</si>
  <si>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</si>
  <si>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</si>
  <si>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</si>
  <si>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</si>
  <si>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</si>
  <si>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</si>
  <si>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</si>
  <si>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</si>
  <si>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</si>
  <si>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</si>
  <si>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</si>
  <si>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</si>
  <si>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</si>
  <si>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</si>
  <si>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</si>
  <si>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</si>
  <si>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</si>
  <si>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</si>
  <si>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</si>
  <si>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</si>
  <si>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</si>
  <si>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</si>
  <si>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</si>
  <si>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</si>
  <si>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</si>
  <si>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</si>
  <si>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</si>
  <si>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</si>
  <si>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</si>
  <si>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</si>
  <si>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</si>
  <si>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</si>
  <si>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</si>
  <si>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</si>
  <si>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</si>
  <si>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</si>
  <si>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</si>
  <si>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</si>
  <si>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</si>
  <si>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</si>
  <si>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</si>
  <si>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</si>
  <si>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</si>
  <si>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</si>
  <si>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</si>
  <si>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</si>
  <si>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</si>
  <si>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</si>
  <si>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</si>
  <si>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</si>
  <si>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</si>
  <si>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</si>
  <si>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</si>
  <si>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</si>
  <si>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</si>
  <si>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</si>
  <si>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</si>
  <si>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</si>
  <si>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</si>
  <si>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</si>
  <si>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</si>
  <si>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</si>
  <si>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</si>
  <si>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</si>
  <si>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</si>
  <si>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</si>
  <si>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</si>
  <si>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</si>
  <si>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</si>
  <si>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</si>
  <si>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</si>
  <si>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</si>
  <si>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</si>
  <si>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</si>
  <si>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</si>
  <si>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</si>
  <si>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</si>
  <si>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</si>
  <si>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</si>
  <si>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</si>
  <si>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</si>
  <si>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</si>
  <si>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</si>
  <si>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</si>
  <si>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</si>
  <si>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</si>
  <si>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</si>
  <si>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</si>
  <si>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</si>
  <si>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</si>
  <si>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</si>
  <si>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</si>
  <si>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</si>
  <si>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</si>
  <si>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</si>
  <si>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</si>
  <si>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</si>
  <si>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</si>
  <si>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</si>
  <si>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</si>
  <si>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</si>
  <si>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</si>
  <si>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</si>
  <si>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</si>
  <si>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</si>
  <si>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</si>
  <si>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</si>
  <si>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</si>
  <si>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</si>
  <si>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</si>
  <si>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</si>
  <si>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</si>
  <si>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</si>
  <si>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</si>
  <si>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</si>
  <si>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</si>
  <si>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</si>
  <si>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</si>
  <si>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</si>
  <si>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</si>
  <si>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</si>
  <si>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</si>
  <si>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</si>
  <si>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</si>
  <si>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</si>
  <si>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</si>
  <si>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</si>
  <si>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</si>
  <si>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</si>
  <si>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</si>
  <si>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</si>
  <si>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</si>
  <si>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</si>
  <si>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</si>
  <si>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</si>
  <si>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</si>
  <si>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</si>
  <si>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</si>
  <si>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</si>
  <si>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</si>
  <si>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</si>
  <si>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</si>
  <si>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</si>
  <si>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</si>
  <si>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</si>
  <si>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</si>
  <si>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</si>
  <si>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</si>
  <si>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</si>
  <si>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</si>
  <si>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</si>
  <si>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</si>
  <si>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</si>
  <si>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</si>
  <si>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</si>
  <si>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</si>
  <si>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</si>
  <si>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</si>
  <si>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</si>
  <si>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</si>
  <si>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</si>
  <si>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</si>
  <si>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</si>
  <si>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</si>
  <si>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</si>
  <si>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</si>
  <si>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</si>
  <si>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</si>
  <si>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</si>
  <si>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</si>
  <si>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</si>
  <si>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</si>
  <si>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</si>
  <si>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</si>
  <si>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</si>
  <si>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</si>
  <si>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</si>
  <si>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</si>
  <si>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</si>
  <si>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</si>
  <si>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</si>
  <si>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</si>
  <si>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</si>
  <si>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</si>
  <si>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</si>
  <si>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</si>
  <si>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</si>
  <si>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</si>
  <si>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</si>
  <si>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</si>
  <si>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</si>
  <si>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</si>
  <si>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</si>
  <si>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</si>
  <si>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</si>
  <si>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</si>
  <si>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</si>
  <si>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</si>
  <si>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</si>
  <si>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</si>
  <si>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</si>
  <si>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</si>
  <si>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</si>
  <si>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</si>
  <si>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</si>
  <si>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</si>
  <si>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</si>
  <si>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</si>
  <si>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</si>
  <si>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</si>
  <si>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</si>
  <si>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</si>
  <si>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</si>
  <si>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</si>
  <si>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</si>
  <si>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</si>
  <si>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</si>
  <si>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</si>
  <si>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</si>
  <si>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</si>
  <si>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</si>
  <si>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</si>
  <si>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</si>
  <si>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</si>
  <si>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</si>
  <si>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</si>
  <si>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</si>
  <si>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</si>
  <si>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</si>
  <si>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</si>
  <si>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</si>
  <si>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</si>
  <si>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</si>
  <si>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</si>
  <si>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</si>
  <si>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</si>
  <si>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</si>
  <si>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</si>
  <si>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</si>
  <si>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</si>
  <si>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</si>
  <si>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</si>
  <si>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</si>
  <si>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</si>
  <si>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</si>
  <si>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</si>
  <si>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</si>
  <si>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</si>
  <si>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</si>
  <si>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</si>
  <si>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</si>
  <si>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</si>
  <si>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</si>
  <si>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</si>
  <si>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</si>
  <si>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</si>
  <si>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</si>
  <si>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</si>
  <si>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</si>
  <si>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</si>
  <si>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</si>
  <si>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</si>
  <si>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</si>
  <si>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</si>
  <si>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</si>
  <si>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</si>
  <si>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</si>
  <si>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</si>
  <si>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</si>
  <si>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</si>
  <si>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</si>
  <si>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</si>
  <si>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</si>
  <si>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</si>
  <si>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</si>
  <si>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</si>
  <si>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</si>
  <si>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</si>
  <si>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</si>
  <si>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</si>
  <si>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</si>
  <si>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</si>
  <si>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</si>
  <si>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</si>
  <si>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</si>
  <si>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</si>
  <si>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</si>
  <si>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</si>
  <si>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</si>
  <si>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</si>
  <si>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</si>
  <si>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</si>
  <si>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</si>
  <si>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</si>
  <si>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</si>
  <si>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</si>
  <si>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</si>
  <si>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</si>
  <si>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</si>
  <si>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</si>
  <si>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</si>
  <si>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</si>
  <si>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</si>
  <si>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</si>
  <si>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</si>
  <si>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</si>
  <si>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</si>
  <si>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</si>
  <si>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</si>
  <si>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</si>
  <si>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</si>
  <si>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</si>
  <si>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</si>
  <si>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</si>
  <si>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</si>
  <si>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</si>
  <si>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</si>
  <si>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</si>
  <si>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</si>
  <si>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</si>
  <si>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</si>
  <si>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</si>
  <si>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</si>
  <si>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</si>
  <si>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</si>
  <si>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</si>
  <si>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</si>
  <si>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</si>
  <si>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</si>
  <si>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</si>
  <si>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</si>
  <si>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</si>
  <si>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</si>
  <si>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</si>
  <si>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</si>
  <si>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</si>
  <si>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</si>
  <si>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</si>
  <si>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</si>
  <si>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</si>
  <si>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</si>
  <si>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</si>
  <si>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</si>
  <si>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</si>
  <si>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</si>
  <si>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</si>
  <si>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</si>
  <si>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</si>
  <si>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</si>
  <si>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</si>
  <si>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</si>
  <si>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</si>
  <si>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</si>
  <si>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</si>
  <si>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</si>
  <si>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</si>
  <si>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</si>
  <si>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</si>
  <si>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</si>
  <si>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</si>
  <si>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</si>
  <si>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</si>
  <si>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</si>
  <si>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</si>
  <si>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</si>
  <si>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</si>
  <si>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</si>
  <si>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</si>
  <si>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</si>
  <si>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</si>
  <si>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</si>
  <si>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</si>
  <si>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</si>
  <si>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</si>
  <si>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</si>
  <si>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</si>
  <si>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</si>
  <si>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</si>
  <si>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</si>
  <si>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</si>
  <si>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</si>
  <si>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</si>
  <si>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</si>
  <si>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</si>
  <si>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</si>
  <si>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</si>
  <si>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</si>
  <si>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</si>
  <si>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</si>
  <si>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</si>
  <si>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</si>
  <si>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</si>
  <si>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</si>
  <si>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</si>
  <si>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</si>
  <si>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</si>
  <si>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</si>
  <si>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</si>
  <si>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</si>
  <si>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</si>
  <si>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</si>
  <si>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</si>
  <si>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</si>
  <si>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</si>
  <si>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</si>
  <si>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</si>
  <si>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</si>
  <si>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</si>
  <si>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</si>
  <si>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</si>
  <si>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</si>
  <si>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</si>
  <si>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</si>
  <si>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</si>
  <si>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</si>
  <si>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</si>
  <si>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</si>
  <si>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</si>
  <si>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</si>
  <si>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</si>
  <si>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</si>
  <si>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</si>
  <si>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</si>
  <si>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</si>
  <si>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</si>
  <si>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</si>
  <si>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</si>
  <si>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</si>
  <si>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</si>
  <si>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</si>
  <si>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</si>
  <si>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</si>
  <si>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</si>
  <si>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</si>
  <si>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</si>
  <si>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</si>
  <si>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</si>
  <si>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</si>
  <si>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</si>
  <si>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</si>
  <si>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</si>
  <si>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</si>
  <si>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</si>
  <si>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</si>
  <si>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</si>
  <si>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</si>
  <si>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</si>
  <si>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</si>
  <si>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</si>
  <si>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</si>
  <si>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</si>
  <si>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</si>
  <si>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</si>
  <si>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</si>
  <si>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</si>
  <si>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</si>
  <si>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</si>
  <si>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</si>
  <si>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</si>
  <si>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</si>
  <si>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</si>
  <si>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</si>
  <si>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</si>
  <si>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</si>
  <si>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</si>
  <si>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</si>
  <si>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</si>
  <si>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</si>
  <si>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</si>
  <si>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</si>
  <si>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</si>
  <si>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</si>
  <si>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</si>
  <si>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</si>
  <si>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</si>
  <si>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</si>
  <si>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</si>
  <si>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</si>
  <si>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</si>
  <si>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</si>
  <si>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</si>
  <si>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</si>
  <si>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</si>
  <si>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</si>
  <si>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</si>
  <si>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</si>
  <si>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</si>
  <si>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</si>
  <si>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</si>
  <si>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</si>
  <si>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</si>
  <si>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</si>
  <si>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</si>
  <si>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</si>
  <si>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</si>
  <si>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</si>
  <si>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</si>
  <si>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</si>
  <si>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</si>
  <si>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</si>
  <si>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</si>
  <si>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</si>
  <si>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</si>
  <si>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</si>
  <si>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</si>
  <si>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</si>
  <si>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</si>
  <si>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</si>
  <si>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</si>
  <si>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</si>
  <si>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</si>
  <si>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</si>
  <si>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</si>
  <si>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</si>
  <si>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</si>
  <si>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</si>
  <si>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</si>
  <si>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</si>
  <si>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</si>
  <si>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</si>
  <si>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</si>
  <si>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</si>
  <si>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</si>
  <si>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</si>
  <si>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</si>
  <si>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</si>
  <si>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</si>
  <si>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</si>
  <si>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</si>
  <si>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</si>
  <si>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</si>
  <si>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</si>
  <si>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</si>
  <si>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</si>
  <si>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</si>
  <si>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</si>
  <si>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</si>
  <si>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</si>
  <si>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</si>
  <si>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</si>
  <si>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</si>
  <si>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</si>
  <si>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</si>
  <si>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</si>
  <si>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</si>
  <si>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</si>
  <si>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</si>
  <si>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</si>
  <si>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</si>
  <si>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</si>
  <si>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</si>
  <si>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</si>
  <si>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</si>
  <si>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</si>
  <si>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</si>
  <si>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</si>
  <si>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</si>
  <si>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</si>
  <si>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</si>
  <si>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</si>
  <si>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</si>
  <si>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</si>
  <si>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</si>
  <si>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</si>
  <si>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</si>
  <si>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</si>
  <si>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</si>
  <si>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</si>
  <si>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</si>
  <si>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</si>
  <si>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</si>
  <si>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</si>
  <si>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</si>
  <si>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</si>
  <si>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</si>
  <si>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</si>
  <si>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</si>
  <si>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</si>
  <si>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</si>
  <si>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</si>
  <si>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</si>
  <si>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</si>
  <si>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</si>
  <si>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</si>
  <si>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</si>
  <si>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</si>
  <si>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</si>
  <si>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</si>
  <si>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</si>
  <si>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</si>
  <si>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</si>
  <si>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</si>
  <si>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</si>
  <si>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</si>
  <si>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</si>
  <si>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</si>
  <si>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</si>
  <si>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</si>
  <si>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</si>
  <si>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</si>
  <si>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</si>
  <si>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</si>
  <si>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</si>
  <si>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</si>
  <si>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</si>
  <si>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</si>
  <si>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</si>
  <si>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</si>
  <si>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</si>
  <si>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</si>
  <si>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</si>
  <si>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</si>
  <si>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</si>
  <si>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</si>
  <si>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</si>
  <si>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</si>
  <si>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</si>
  <si>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</si>
  <si>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</si>
  <si>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</si>
  <si>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</si>
  <si>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</si>
  <si>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</si>
  <si>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</si>
  <si>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</si>
  <si>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</si>
  <si>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</si>
  <si>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</si>
  <si>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</si>
  <si>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</si>
  <si>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</si>
  <si>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</si>
  <si>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</si>
  <si>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</si>
  <si>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</si>
  <si>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</si>
  <si>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</si>
  <si>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</si>
  <si>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</si>
  <si>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</si>
  <si>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</si>
  <si>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</si>
  <si>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</si>
  <si>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</si>
  <si>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</si>
  <si>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</si>
  <si>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</si>
  <si>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</si>
  <si>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</si>
  <si>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</si>
  <si>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</si>
  <si>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</si>
  <si>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</si>
  <si>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</si>
  <si>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</si>
  <si>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</si>
  <si>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</si>
  <si>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</si>
  <si>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</si>
  <si>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</si>
  <si>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</si>
  <si>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</si>
  <si>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</si>
  <si>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</si>
  <si>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</si>
  <si>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</si>
  <si>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</si>
  <si>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</si>
  <si>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</si>
  <si>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</si>
  <si>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</si>
  <si>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</si>
  <si>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</si>
  <si>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</si>
  <si>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</si>
  <si>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</si>
  <si>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</si>
  <si>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</si>
  <si>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</si>
  <si>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</si>
  <si>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</si>
  <si>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</si>
  <si>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</si>
  <si>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</si>
  <si>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</si>
  <si>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</si>
  <si>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</si>
  <si>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</si>
  <si>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</si>
  <si>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</si>
  <si>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</si>
  <si>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</si>
  <si>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</si>
  <si>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</si>
  <si>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</si>
  <si>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</si>
  <si>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</si>
  <si>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</si>
  <si>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</si>
  <si>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</si>
  <si>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</si>
  <si>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</si>
  <si>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</si>
  <si>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</si>
  <si>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</si>
  <si>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</si>
  <si>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</si>
  <si>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</si>
  <si>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</si>
  <si>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</si>
  <si>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</si>
  <si>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</si>
  <si>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</si>
  <si>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</si>
  <si>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</si>
  <si>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</si>
  <si>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</si>
  <si>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</si>
  <si>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</si>
  <si>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</si>
  <si>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</si>
  <si>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</si>
  <si>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</si>
  <si>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</si>
  <si>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</si>
  <si>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</si>
  <si>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</si>
  <si>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</si>
  <si>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</si>
  <si>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</si>
  <si>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</si>
  <si>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</si>
  <si>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</si>
  <si>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</si>
  <si>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</si>
  <si>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</si>
  <si>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</si>
  <si>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</si>
  <si>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</si>
  <si>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</si>
  <si>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</si>
  <si>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</si>
  <si>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</si>
  <si>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</si>
  <si>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</si>
  <si>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</si>
  <si>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</si>
  <si>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</si>
  <si>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</si>
  <si>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</si>
  <si>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</si>
  <si>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</si>
  <si>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</si>
  <si>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</si>
  <si>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</si>
  <si>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</si>
  <si>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</si>
  <si>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</si>
  <si>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</si>
  <si>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</si>
  <si>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</si>
  <si>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</si>
  <si>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</si>
  <si>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</si>
  <si>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</si>
  <si>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</si>
  <si>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</si>
  <si>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</si>
  <si>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</si>
  <si>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</si>
  <si>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</si>
  <si>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</si>
  <si>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</si>
  <si>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</si>
  <si>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</si>
  <si>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</si>
  <si>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</si>
  <si>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</si>
  <si>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</si>
  <si>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</si>
  <si>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</si>
  <si>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</si>
  <si>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</si>
  <si>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</si>
  <si>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</si>
  <si>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</si>
  <si>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</si>
  <si>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</si>
  <si>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</si>
  <si>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</si>
  <si>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</si>
  <si>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</si>
  <si>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</si>
  <si>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</si>
  <si>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</si>
  <si>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</si>
  <si>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</si>
  <si>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</si>
  <si>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</si>
  <si>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</si>
  <si>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</si>
  <si>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</si>
  <si>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</si>
  <si>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</si>
  <si>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</si>
  <si>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</si>
  <si>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</si>
  <si>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</si>
  <si>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</si>
  <si>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</si>
  <si>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</si>
  <si>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</si>
  <si>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</si>
  <si>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</si>
  <si>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</si>
  <si>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</si>
  <si>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</si>
  <si>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</si>
  <si>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</si>
  <si>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</si>
  <si>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</si>
  <si>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</si>
  <si>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</si>
  <si>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</si>
  <si>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</si>
  <si>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</si>
  <si>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</si>
  <si>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</si>
  <si>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</si>
  <si>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</si>
  <si>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</si>
  <si>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</si>
  <si>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</si>
  <si>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</si>
  <si>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</si>
  <si>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</si>
  <si>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</si>
  <si>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</si>
  <si>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</si>
  <si>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</si>
  <si>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</si>
  <si>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</si>
  <si>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</si>
  <si>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</si>
  <si>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</si>
  <si>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</si>
  <si>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</si>
  <si>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</si>
  <si>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</si>
  <si>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</si>
  <si>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</si>
  <si>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</si>
  <si>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</si>
  <si>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</si>
  <si>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</si>
  <si>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</si>
  <si>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</si>
  <si>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</si>
  <si>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</si>
  <si>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</si>
  <si>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</si>
  <si>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</si>
  <si>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</si>
  <si>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</si>
  <si>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</si>
  <si>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</si>
  <si>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</si>
  <si>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</si>
  <si>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</si>
  <si>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</si>
  <si>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</si>
  <si>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</si>
  <si>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</si>
  <si>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</si>
  <si>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</si>
  <si>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</si>
  <si>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</si>
  <si>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</si>
  <si>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</si>
  <si>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</si>
  <si>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</si>
  <si>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</si>
  <si>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</si>
  <si>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</si>
  <si>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</si>
  <si>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</si>
  <si>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</si>
  <si>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</si>
  <si>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</si>
  <si>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</si>
  <si>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</si>
  <si>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</si>
  <si>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</si>
  <si>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</si>
  <si>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</si>
  <si>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</si>
  <si>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</si>
  <si>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</si>
  <si>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</si>
  <si>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</si>
  <si>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</si>
  <si>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</si>
  <si>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</si>
  <si>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</si>
  <si>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</si>
  <si>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</si>
  <si>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</si>
  <si>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</si>
  <si>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</si>
  <si>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</si>
  <si>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</si>
  <si>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</si>
  <si>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</si>
  <si>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</si>
  <si>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</si>
  <si>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</si>
  <si>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</si>
  <si>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</si>
  <si>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</si>
  <si>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</si>
  <si>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</si>
  <si>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</si>
  <si>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</si>
  <si>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</si>
  <si>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</si>
  <si>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</si>
  <si>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</si>
  <si>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</si>
  <si>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</si>
  <si>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</si>
  <si>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</si>
  <si>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</si>
  <si>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</si>
  <si>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</si>
  <si>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</si>
  <si>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</si>
  <si>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</si>
  <si>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</si>
  <si>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</si>
  <si>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</si>
  <si>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</si>
  <si>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</si>
  <si>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</si>
  <si>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</si>
  <si>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</si>
  <si>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</si>
  <si>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</si>
  <si>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</si>
  <si>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</si>
  <si>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</si>
  <si>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</si>
  <si>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</si>
  <si>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</si>
  <si>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</si>
  <si>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</si>
  <si>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</si>
  <si>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</si>
  <si>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</si>
  <si>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</si>
  <si>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</si>
  <si>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</si>
  <si>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</si>
  <si>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</si>
  <si>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</si>
  <si>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</si>
  <si>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</si>
  <si>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</si>
  <si>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</si>
  <si>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</si>
  <si>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</si>
  <si>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</si>
  <si>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</si>
  <si>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</si>
  <si>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</si>
  <si>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</si>
  <si>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</si>
  <si>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</si>
  <si>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</si>
  <si>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</si>
  <si>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</si>
  <si>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</si>
  <si>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</si>
  <si>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</si>
  <si>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</si>
  <si>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</si>
  <si>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</si>
  <si>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</si>
  <si>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</si>
  <si>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</si>
  <si>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</si>
  <si>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</si>
  <si>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</si>
  <si>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</si>
  <si>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</si>
  <si>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</si>
  <si>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</si>
  <si>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</si>
  <si>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</si>
  <si>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</si>
  <si>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</si>
  <si>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</si>
  <si>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</si>
  <si>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</si>
  <si>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</si>
  <si>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</si>
  <si>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</si>
  <si>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</si>
  <si>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</si>
  <si>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</si>
  <si>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</si>
  <si>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</si>
  <si>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</si>
  <si>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</si>
  <si>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</si>
  <si>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</si>
  <si>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</si>
  <si>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</si>
  <si>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</si>
  <si>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</si>
  <si>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</si>
  <si>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</si>
  <si>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</si>
  <si>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</si>
  <si>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</si>
  <si>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</si>
  <si>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</si>
  <si>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</si>
  <si>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</si>
  <si>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</si>
  <si>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</si>
  <si>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</si>
  <si>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</si>
  <si>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</si>
  <si>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</si>
  <si>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</si>
  <si>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</si>
  <si>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</si>
  <si>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</si>
  <si>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</si>
  <si>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</si>
  <si>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</si>
  <si>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</si>
  <si>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</si>
  <si>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</si>
  <si>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</si>
  <si>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</si>
  <si>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</si>
  <si>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</si>
  <si>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</si>
  <si>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</si>
  <si>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</si>
  <si>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</si>
  <si>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</si>
  <si>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</si>
  <si>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</si>
  <si>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</si>
  <si>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</si>
  <si>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</si>
  <si>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</si>
  <si>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</si>
  <si>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</si>
  <si>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</si>
  <si>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</si>
  <si>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</si>
  <si>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</si>
  <si>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</si>
  <si>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</si>
  <si>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</si>
  <si>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</si>
  <si>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</si>
  <si>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</si>
  <si>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</si>
  <si>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</si>
  <si>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</si>
  <si>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</si>
  <si>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</si>
  <si>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</si>
  <si>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</si>
  <si>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</si>
  <si>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</si>
  <si>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</si>
  <si>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</si>
  <si>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</si>
  <si>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</si>
  <si>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</si>
  <si>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</si>
  <si>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</si>
  <si>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</si>
  <si>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</si>
  <si>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</si>
  <si>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</si>
  <si>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</si>
  <si>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</si>
  <si>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</si>
  <si>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</si>
  <si>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</si>
  <si>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</si>
  <si>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</si>
  <si>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</si>
  <si>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</si>
  <si>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</si>
  <si>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</si>
  <si>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</si>
  <si>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</si>
  <si>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</si>
  <si>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</si>
  <si>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</si>
  <si>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</si>
  <si>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</si>
  <si>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</si>
  <si>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</si>
  <si>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</si>
  <si>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</si>
  <si>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</si>
  <si>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</si>
  <si>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</si>
  <si>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</si>
  <si>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</si>
  <si>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</si>
  <si>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</si>
  <si>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</si>
  <si>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</si>
  <si>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</si>
  <si>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</si>
  <si>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</si>
  <si>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</si>
  <si>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</si>
  <si>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</si>
  <si>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</si>
  <si>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</si>
  <si>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</si>
  <si>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</si>
  <si>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</si>
  <si>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</si>
  <si>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</si>
  <si>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</si>
  <si>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</si>
  <si>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</si>
  <si>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</si>
  <si>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</si>
  <si>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</si>
  <si>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</si>
  <si>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</si>
  <si>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</si>
  <si>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</si>
  <si>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</si>
  <si>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</si>
  <si>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</si>
  <si>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</si>
  <si>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</si>
  <si>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</si>
  <si>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</si>
  <si>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</si>
  <si>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</si>
  <si>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</si>
  <si>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</si>
  <si>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</si>
  <si>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</si>
  <si>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</si>
  <si>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</si>
  <si>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</si>
  <si>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</si>
  <si>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</si>
  <si>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</si>
  <si>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</si>
  <si>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</si>
  <si>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</si>
  <si>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</si>
  <si>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</si>
  <si>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</si>
  <si>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</si>
  <si>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</si>
  <si>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</si>
  <si>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</si>
  <si>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</si>
  <si>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</si>
  <si>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</si>
  <si>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</si>
  <si>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</si>
  <si>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</si>
  <si>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</si>
  <si>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</si>
  <si>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</si>
  <si>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</si>
  <si>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</si>
  <si>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</si>
  <si>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</si>
  <si>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</si>
  <si>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</si>
  <si>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</si>
  <si>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</si>
  <si>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</si>
  <si>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</si>
  <si>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</si>
  <si>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</si>
  <si>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</si>
  <si>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</si>
  <si>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</si>
  <si>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</si>
  <si>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</si>
  <si>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</si>
  <si>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</si>
  <si>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</si>
  <si>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</si>
  <si>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</si>
  <si>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</si>
  <si>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</si>
  <si>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</si>
  <si>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</si>
  <si>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</si>
  <si>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</si>
  <si>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</si>
  <si>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</si>
  <si>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</si>
  <si>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</si>
  <si>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</si>
  <si>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</si>
  <si>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</si>
  <si>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</si>
  <si>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</si>
  <si>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</si>
  <si>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</si>
  <si>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</si>
  <si>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</si>
  <si>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</si>
  <si>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</si>
  <si>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</si>
  <si>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</si>
  <si>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</si>
  <si>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</si>
  <si>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</si>
  <si>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</si>
  <si>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</si>
  <si>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</si>
  <si>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</si>
  <si>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</si>
  <si>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</si>
  <si>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</si>
  <si>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</si>
  <si>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</si>
  <si>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</si>
  <si>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</si>
  <si>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</si>
  <si>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</si>
  <si>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</si>
  <si>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</si>
  <si>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</si>
  <si>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</si>
  <si>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</si>
  <si>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</si>
  <si>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</si>
  <si>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</si>
  <si>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</si>
  <si>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</si>
  <si>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</si>
  <si>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</si>
  <si>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</si>
  <si>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</si>
  <si>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</si>
  <si>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</si>
  <si>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</si>
  <si>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</si>
  <si>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</si>
  <si>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</si>
  <si>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</si>
  <si>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</si>
  <si>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</si>
  <si>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</si>
  <si>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</si>
  <si>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</si>
  <si>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</si>
  <si>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</si>
  <si>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</si>
  <si>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</si>
  <si>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</si>
  <si>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</si>
  <si>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</si>
  <si>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</si>
  <si>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</si>
  <si>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</si>
  <si>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</si>
  <si>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</si>
  <si>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</si>
  <si>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</si>
  <si>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</si>
  <si>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</si>
  <si>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</si>
  <si>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</si>
  <si>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</si>
  <si>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</si>
  <si>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</si>
  <si>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</si>
  <si>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</si>
  <si>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</si>
  <si>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</si>
  <si>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</si>
  <si>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</si>
  <si>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</si>
  <si>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</si>
  <si>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</si>
  <si>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</si>
  <si>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</si>
  <si>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</si>
  <si>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</si>
  <si>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</si>
  <si>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</si>
  <si>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</si>
  <si>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</si>
  <si>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</si>
  <si>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</si>
  <si>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</si>
  <si>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</si>
  <si>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</si>
  <si>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</si>
  <si>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</si>
  <si>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</si>
  <si>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</si>
  <si>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</si>
  <si>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</si>
  <si>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</si>
  <si>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</si>
  <si>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</si>
  <si>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</si>
  <si>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</si>
  <si>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</si>
  <si>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</si>
  <si>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</si>
  <si>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</si>
  <si>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</si>
  <si>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</si>
  <si>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</si>
  <si>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</si>
  <si>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</si>
  <si>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</si>
  <si>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</si>
  <si>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</si>
  <si>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</si>
  <si>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</si>
  <si>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</si>
  <si>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</si>
  <si>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</si>
  <si>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</si>
  <si>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</si>
  <si>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</si>
  <si>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</si>
  <si>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</si>
  <si>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</si>
  <si>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</si>
  <si>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</si>
  <si>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</si>
  <si>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</si>
  <si>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</si>
  <si>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</si>
  <si>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</si>
  <si>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</si>
  <si>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</si>
  <si>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</si>
  <si>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</si>
  <si>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</si>
  <si>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</si>
  <si>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</si>
  <si>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</si>
  <si>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</si>
  <si>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</si>
  <si>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</si>
  <si>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</si>
  <si>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</si>
  <si>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</si>
  <si>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</si>
  <si>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</si>
  <si>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</si>
  <si>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</si>
  <si>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</si>
  <si>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</si>
  <si>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</si>
  <si>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</si>
  <si>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</si>
  <si>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</si>
  <si>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</si>
  <si>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</si>
  <si>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</si>
  <si>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</si>
  <si>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</si>
  <si>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</si>
  <si>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</si>
  <si>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</si>
  <si>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</si>
  <si>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</si>
  <si>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</si>
  <si>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</si>
  <si>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</si>
  <si>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</si>
  <si>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</si>
  <si>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</si>
  <si>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</si>
  <si>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</si>
  <si>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</si>
  <si>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</si>
  <si>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</si>
  <si>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</si>
  <si>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</si>
  <si>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</si>
  <si>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</si>
  <si>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</si>
  <si>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</si>
  <si>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</si>
  <si>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</si>
  <si>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</si>
  <si>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</si>
  <si>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</si>
  <si>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</si>
  <si>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</si>
  <si>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</si>
  <si>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</si>
  <si>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</si>
  <si>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</si>
  <si>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</si>
  <si>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</si>
  <si>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</si>
  <si>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</si>
  <si>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</si>
  <si>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</si>
  <si>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</si>
  <si>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</si>
  <si>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</si>
  <si>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</si>
  <si>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</si>
  <si>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</si>
  <si>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</si>
  <si>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</si>
  <si>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</si>
  <si>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</si>
  <si>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</si>
  <si>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</si>
  <si>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</si>
  <si>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</si>
  <si>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</si>
  <si>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</si>
  <si>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</si>
  <si>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</si>
  <si>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</si>
  <si>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</si>
  <si>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</si>
  <si>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</si>
  <si>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</si>
  <si>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</si>
  <si>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</si>
  <si>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</si>
  <si>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</si>
  <si>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</si>
  <si>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</si>
  <si>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</si>
  <si>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</si>
  <si>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</si>
  <si>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</si>
  <si>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</si>
  <si>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</si>
  <si>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</si>
  <si>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</si>
  <si>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</si>
  <si>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</si>
  <si>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</si>
  <si>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</si>
  <si>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</si>
  <si>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</si>
  <si>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</si>
  <si>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</si>
  <si>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</si>
  <si>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</si>
  <si>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</si>
  <si>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</si>
  <si>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</si>
  <si>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</si>
  <si>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</si>
  <si>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</si>
  <si>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</si>
  <si>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</si>
  <si>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</si>
  <si>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</si>
  <si>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</si>
  <si>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</si>
  <si>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</si>
  <si>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</si>
  <si>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</si>
  <si>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</si>
  <si>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</si>
  <si>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</si>
  <si>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</si>
  <si>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</si>
  <si>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</si>
  <si>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</si>
  <si>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</si>
  <si>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</si>
  <si>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</si>
  <si>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</si>
  <si>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</si>
  <si>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</si>
  <si>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</si>
  <si>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</si>
  <si>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</si>
  <si>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</si>
  <si>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</si>
  <si>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</si>
  <si>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</si>
  <si>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</si>
  <si>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</si>
  <si>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</si>
  <si>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</si>
  <si>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</si>
  <si>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</si>
  <si>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</si>
  <si>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</si>
  <si>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</si>
  <si>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</si>
  <si>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</si>
  <si>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</si>
  <si>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</si>
  <si>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</si>
  <si>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</si>
  <si>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</si>
  <si>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</si>
  <si>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</si>
  <si>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</si>
  <si>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</si>
  <si>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</si>
  <si>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</si>
  <si>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</si>
  <si>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</si>
  <si>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</si>
  <si>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</si>
  <si>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</si>
  <si>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</si>
  <si>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</si>
  <si>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</si>
  <si>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</si>
  <si>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</si>
  <si>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</si>
  <si>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</si>
  <si>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</si>
  <si>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</si>
  <si>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</si>
  <si>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</si>
  <si>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</si>
  <si>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</si>
  <si>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</si>
  <si>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</si>
  <si>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</si>
  <si>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</si>
  <si>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</si>
  <si>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</si>
  <si>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</si>
  <si>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</si>
  <si>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</si>
  <si>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</si>
  <si>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</si>
  <si>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</si>
  <si>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</si>
  <si>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</si>
  <si>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</si>
  <si>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</si>
  <si>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</si>
  <si>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</si>
  <si>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</si>
  <si>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</si>
  <si>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</si>
  <si>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</si>
  <si>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</si>
  <si>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</si>
  <si>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</si>
  <si>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</si>
  <si>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</si>
  <si>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</si>
  <si>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</si>
  <si>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</si>
  <si>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</si>
  <si>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</si>
  <si>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</si>
  <si>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</si>
  <si>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</si>
  <si>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</si>
  <si>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</si>
  <si>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</si>
  <si>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</si>
  <si>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</si>
  <si>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</si>
  <si>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</si>
  <si>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</si>
  <si>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</si>
  <si>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</si>
  <si>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</si>
  <si>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</si>
  <si>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</si>
  <si>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</si>
  <si>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</si>
  <si>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</si>
  <si>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</si>
  <si>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</si>
  <si>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</si>
  <si>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</si>
  <si>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</si>
  <si>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</si>
  <si>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</si>
  <si>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</si>
  <si>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</si>
  <si>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</si>
  <si>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</si>
  <si>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</si>
  <si>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</si>
  <si>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</si>
  <si>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</si>
  <si>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</si>
  <si>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</si>
  <si>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</si>
  <si>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</si>
  <si>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</si>
  <si>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</si>
  <si>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</si>
  <si>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</si>
  <si>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</si>
  <si>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</si>
  <si>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</si>
  <si>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</si>
  <si>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</si>
  <si>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</si>
  <si>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</si>
  <si>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</si>
  <si>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</si>
  <si>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</si>
  <si>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</si>
  <si>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</si>
  <si>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</si>
  <si>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</si>
  <si>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</si>
  <si>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</si>
  <si>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</si>
  <si>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</si>
  <si>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</si>
  <si>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</si>
  <si>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</si>
  <si>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</si>
  <si>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</si>
  <si>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</si>
  <si>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</si>
  <si>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</si>
  <si>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</si>
  <si>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</si>
  <si>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</si>
  <si>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</si>
  <si>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</si>
  <si>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</si>
  <si>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</si>
  <si>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</si>
  <si>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</si>
  <si>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</si>
  <si>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</si>
  <si>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</si>
  <si>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</si>
  <si>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</si>
  <si>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</si>
  <si>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</si>
  <si>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</si>
  <si>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</si>
  <si>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</si>
  <si>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</si>
  <si>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</si>
  <si>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</si>
  <si>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</si>
  <si>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</si>
  <si>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</si>
  <si>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</si>
  <si>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</si>
  <si>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</si>
  <si>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</si>
  <si>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</si>
  <si>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</si>
  <si>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</si>
  <si>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</si>
  <si>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</si>
  <si>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</si>
  <si>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</si>
  <si>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</si>
  <si>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</si>
  <si>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</si>
  <si>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</si>
  <si>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</si>
  <si>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</si>
  <si>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</si>
  <si>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</si>
  <si>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</si>
  <si>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</si>
  <si>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</si>
  <si>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</si>
  <si>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</si>
  <si>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</si>
  <si>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</si>
  <si>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</si>
  <si>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</si>
  <si>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</si>
  <si>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</si>
  <si>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</si>
  <si>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</si>
  <si>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</si>
  <si>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</si>
  <si>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</si>
  <si>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</si>
  <si>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</si>
  <si>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</si>
  <si>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</si>
  <si>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</si>
  <si>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</si>
  <si>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</si>
  <si>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</si>
  <si>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</si>
  <si>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</si>
  <si>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</si>
  <si>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</si>
  <si>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</si>
  <si>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</si>
  <si>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</si>
  <si>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</si>
  <si>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</si>
  <si>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</si>
  <si>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</si>
  <si>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</si>
  <si>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</si>
  <si>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</si>
  <si>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</si>
  <si>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</si>
  <si>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</si>
  <si>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</si>
  <si>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</si>
  <si>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</si>
  <si>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</si>
  <si>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</si>
  <si>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</si>
  <si>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</si>
  <si>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</si>
  <si>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</si>
  <si>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</si>
  <si>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</si>
  <si>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</si>
  <si>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</si>
  <si>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</si>
  <si>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</si>
  <si>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</si>
  <si>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</si>
  <si>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</si>
  <si>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</si>
  <si>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</si>
  <si>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</si>
  <si>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</si>
  <si>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</si>
  <si>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</si>
  <si>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</si>
  <si>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</si>
  <si>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</si>
  <si>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</si>
  <si>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</si>
  <si>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</si>
  <si>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</si>
  <si>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</si>
  <si>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</si>
  <si>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</si>
  <si>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</si>
  <si>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</si>
  <si>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</si>
  <si>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</si>
  <si>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</si>
  <si>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</si>
  <si>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</si>
  <si>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</si>
  <si>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</si>
  <si>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</si>
  <si>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</si>
  <si>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</si>
  <si>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</si>
  <si>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</si>
  <si>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</si>
  <si>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</si>
  <si>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</si>
  <si>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</si>
  <si>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</si>
  <si>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</si>
  <si>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</si>
  <si>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</si>
  <si>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</si>
  <si>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</si>
  <si>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</si>
  <si>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</si>
  <si>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</si>
  <si>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</si>
  <si>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</si>
  <si>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</si>
  <si>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</si>
  <si>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</si>
  <si>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</si>
  <si>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</si>
  <si>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</si>
  <si>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</si>
  <si>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</si>
  <si>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</si>
  <si>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</si>
  <si>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</si>
  <si>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</si>
  <si>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</si>
  <si>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</si>
  <si>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</si>
  <si>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</si>
  <si>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</si>
  <si>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</si>
  <si>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</si>
  <si>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</si>
  <si>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</si>
  <si>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</si>
  <si>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</si>
  <si>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</si>
  <si>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</si>
  <si>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</si>
  <si>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</si>
  <si>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</si>
  <si>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</si>
  <si>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</si>
  <si>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</si>
  <si>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</si>
  <si>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</si>
  <si>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</si>
  <si>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</si>
  <si>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</si>
  <si>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</si>
  <si>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</si>
  <si>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</si>
  <si>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</si>
  <si>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</si>
  <si>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</si>
  <si>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</si>
  <si>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</si>
  <si>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</si>
  <si>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</si>
  <si>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</si>
  <si>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</si>
  <si>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</si>
  <si>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</si>
  <si>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</si>
  <si>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</si>
  <si>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</si>
  <si>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</si>
  <si>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</si>
  <si>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</si>
  <si>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</si>
  <si>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</si>
  <si>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</si>
  <si>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</si>
  <si>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</si>
  <si>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</si>
  <si>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</si>
  <si>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</si>
  <si>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</si>
  <si>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</si>
  <si>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</si>
  <si>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</si>
  <si>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</si>
  <si>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</si>
  <si>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</si>
  <si>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</si>
  <si>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</si>
  <si>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</si>
  <si>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</si>
  <si>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</si>
  <si>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</si>
  <si>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</si>
  <si>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</si>
  <si>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</si>
  <si>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</si>
  <si>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</si>
  <si>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</si>
  <si>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</si>
  <si>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</si>
  <si>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</si>
  <si>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</si>
  <si>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</si>
  <si>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</si>
  <si>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</si>
  <si>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</si>
  <si>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</si>
  <si>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</si>
  <si>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</si>
  <si>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</si>
  <si>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</si>
  <si>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</si>
  <si>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</si>
  <si>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</si>
  <si>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</si>
  <si>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</si>
  <si>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</si>
  <si>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</si>
  <si>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</si>
  <si>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</si>
  <si>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</si>
  <si>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</si>
  <si>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</si>
  <si>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</si>
  <si>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</si>
  <si>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</si>
  <si>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</si>
  <si>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</si>
  <si>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</si>
  <si>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</si>
  <si>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</si>
  <si>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</si>
  <si>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</si>
  <si>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</si>
  <si>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</si>
  <si>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</si>
  <si>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</si>
  <si>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</si>
  <si>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</si>
  <si>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</si>
  <si>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</si>
  <si>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</si>
  <si>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</si>
  <si>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</si>
  <si>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</si>
  <si>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</si>
  <si>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</si>
  <si>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</si>
  <si>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</si>
  <si>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</si>
  <si>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</si>
  <si>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</si>
  <si>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</si>
  <si>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</si>
  <si>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</si>
  <si>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</si>
  <si>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</si>
  <si>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</si>
  <si>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</si>
  <si>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</si>
  <si>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</si>
  <si>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</si>
  <si>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</si>
  <si>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</si>
  <si>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</si>
  <si>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</si>
  <si>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</si>
  <si>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</si>
  <si>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</si>
  <si>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</si>
  <si>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</si>
  <si>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</si>
  <si>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</si>
  <si>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</si>
  <si>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</si>
  <si>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</si>
  <si>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</si>
  <si>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</si>
  <si>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</si>
  <si>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</si>
  <si>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</si>
  <si>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</si>
  <si>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</si>
  <si>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</si>
  <si>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</si>
  <si>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</si>
  <si>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</si>
  <si>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</si>
  <si>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</si>
  <si>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</si>
  <si>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</si>
  <si>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</si>
  <si>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</si>
  <si>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</si>
  <si>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</si>
  <si>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</si>
  <si>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</si>
  <si>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</si>
  <si>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</si>
  <si>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</si>
  <si>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</si>
  <si>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</si>
  <si>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</si>
  <si>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</si>
  <si>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</si>
  <si>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</si>
  <si>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</si>
  <si>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</si>
  <si>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</si>
  <si>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</si>
  <si>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</si>
  <si>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</si>
  <si>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</si>
  <si>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</si>
  <si>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</si>
  <si>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</si>
  <si>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</si>
  <si>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</si>
  <si>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</si>
  <si>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</si>
  <si>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</si>
  <si>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</si>
  <si>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</si>
  <si>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</si>
  <si>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</si>
  <si>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</si>
  <si>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</si>
  <si>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</si>
  <si>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</si>
  <si>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</si>
  <si>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</si>
  <si>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</si>
  <si>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</si>
  <si>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</si>
  <si>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</si>
  <si>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</si>
  <si>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</si>
  <si>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</si>
  <si>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</si>
  <si>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</si>
  <si>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</si>
  <si>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</si>
  <si>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</si>
  <si>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</si>
  <si>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</si>
  <si>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</si>
  <si>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</si>
  <si>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</si>
  <si>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</si>
  <si>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</si>
  <si>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</si>
  <si>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</si>
  <si>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</si>
  <si>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</si>
  <si>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</si>
  <si>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</si>
  <si>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</si>
  <si>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</si>
  <si>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</si>
  <si>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</si>
  <si>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</si>
  <si>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</si>
  <si>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</si>
  <si>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</si>
  <si>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</si>
  <si>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</si>
  <si>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</si>
  <si>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</si>
  <si>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</si>
  <si>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</si>
  <si>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</si>
  <si>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</si>
  <si>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</si>
  <si>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</si>
  <si>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</si>
  <si>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</si>
  <si>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</si>
  <si>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</si>
  <si>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</si>
  <si>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</si>
  <si>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</si>
  <si>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</si>
  <si>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</si>
  <si>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</si>
  <si>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</si>
  <si>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</si>
  <si>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</si>
  <si>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</si>
  <si>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</si>
  <si>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</si>
  <si>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</si>
  <si>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</si>
  <si>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</si>
  <si>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</si>
  <si>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</si>
  <si>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</si>
  <si>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</si>
  <si>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</si>
  <si>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</si>
  <si>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</si>
  <si>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</si>
  <si>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</si>
  <si>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</si>
  <si>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</si>
  <si>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</si>
  <si>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</si>
  <si>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</si>
  <si>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</si>
  <si>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</si>
  <si>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</si>
  <si>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</si>
  <si>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</si>
  <si>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</si>
  <si>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</si>
  <si>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</si>
  <si>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</si>
  <si>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</si>
  <si>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</si>
  <si>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</si>
  <si>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</si>
  <si>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</si>
  <si>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</si>
  <si>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</si>
  <si>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</si>
  <si>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</si>
  <si>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</si>
  <si>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</si>
  <si>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</si>
  <si>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</si>
  <si>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</si>
  <si>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</si>
  <si>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</si>
  <si>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</si>
  <si>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</si>
  <si>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</si>
  <si>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</si>
  <si>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</si>
  <si>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</si>
  <si>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</si>
  <si>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</si>
  <si>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</si>
  <si>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</si>
  <si>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</si>
  <si>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</si>
  <si>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</si>
  <si>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</si>
  <si>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</si>
  <si>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</si>
  <si>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</si>
  <si>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</si>
  <si>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</si>
  <si>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</si>
  <si>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</si>
  <si>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</si>
  <si>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</si>
  <si>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</si>
  <si>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</si>
  <si>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</si>
  <si>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</si>
  <si>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</si>
  <si>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</si>
  <si>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</si>
  <si>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</si>
  <si>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</si>
  <si>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</si>
  <si>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</si>
  <si>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</si>
  <si>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</si>
  <si>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</si>
  <si>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</si>
  <si>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</si>
  <si>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</si>
  <si>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</si>
  <si>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</si>
  <si>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</si>
  <si>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</si>
  <si>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</si>
  <si>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</si>
  <si>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</si>
  <si>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</si>
  <si>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</si>
  <si>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</si>
  <si>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</si>
  <si>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</si>
  <si>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</si>
  <si>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</si>
  <si>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</si>
  <si>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</si>
  <si>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</si>
  <si>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</si>
  <si>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</si>
  <si>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</si>
  <si>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</si>
  <si>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</si>
  <si>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</si>
  <si>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</si>
  <si>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</si>
  <si>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</si>
  <si>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</si>
  <si>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</si>
  <si>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</si>
  <si>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</si>
  <si>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</si>
  <si>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</si>
  <si>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</si>
  <si>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</si>
  <si>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</si>
  <si>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</si>
  <si>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</si>
  <si>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</si>
  <si>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</si>
  <si>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</si>
  <si>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</si>
  <si>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</si>
  <si>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</si>
  <si>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</si>
  <si>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</si>
  <si>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</si>
  <si>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</si>
  <si>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</si>
  <si>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</si>
  <si>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</si>
  <si>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</si>
  <si>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</si>
  <si>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</si>
  <si>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</si>
  <si>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</si>
  <si>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</si>
  <si>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</si>
  <si>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</si>
  <si>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</si>
  <si>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</si>
  <si>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</si>
  <si>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</si>
  <si>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</si>
  <si>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</si>
  <si>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</si>
  <si>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</si>
  <si>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</si>
  <si>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</si>
  <si>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</si>
  <si>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</si>
  <si>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</si>
  <si>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</si>
  <si>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</si>
  <si>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</si>
  <si>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</si>
  <si>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</si>
  <si>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</si>
  <si>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</si>
  <si>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</si>
  <si>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</si>
  <si>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</si>
  <si>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</si>
  <si>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</si>
  <si>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</si>
  <si>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</si>
  <si>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</si>
  <si>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</si>
  <si>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</si>
  <si>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</si>
  <si>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</si>
  <si>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</si>
  <si>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</si>
  <si>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</si>
  <si>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</si>
  <si>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</si>
  <si>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</si>
  <si>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</si>
  <si>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</si>
  <si>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</si>
  <si>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</si>
  <si>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</si>
  <si>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</si>
  <si>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</si>
  <si>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</si>
  <si>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</si>
  <si>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</si>
  <si>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</si>
  <si>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</si>
  <si>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</si>
  <si>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</si>
  <si>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</si>
  <si>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</si>
  <si>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</si>
  <si>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</si>
  <si>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</si>
  <si>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</si>
  <si>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</si>
  <si>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</si>
  <si>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</si>
  <si>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</si>
  <si>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</si>
  <si>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</si>
  <si>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</si>
  <si>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</si>
  <si>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</si>
  <si>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</si>
  <si>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</si>
  <si>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</si>
  <si>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</si>
  <si>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</si>
  <si>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</si>
  <si>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</si>
  <si>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</si>
  <si>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</si>
  <si>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</si>
  <si>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</si>
  <si>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</si>
  <si>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</si>
  <si>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</si>
  <si>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</si>
  <si>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</si>
  <si>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</si>
  <si>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</si>
  <si>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</si>
  <si>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</si>
  <si>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</si>
  <si>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</si>
  <si>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</si>
  <si>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</si>
  <si>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</si>
  <si>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</si>
  <si>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</si>
  <si>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</si>
  <si>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</si>
  <si>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</si>
  <si>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</si>
  <si>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</si>
  <si>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</si>
  <si>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</si>
  <si>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</si>
  <si>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</si>
  <si>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</si>
  <si>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</si>
  <si>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</si>
  <si>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</si>
  <si>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</si>
  <si>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</si>
  <si>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</si>
  <si>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</si>
  <si>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</si>
  <si>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</si>
  <si>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</si>
  <si>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</si>
  <si>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</si>
  <si>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</si>
  <si>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</si>
  <si>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</si>
  <si>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</si>
  <si>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</si>
  <si>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</si>
  <si>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</si>
  <si>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</si>
  <si>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</si>
  <si>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</si>
  <si>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</si>
  <si>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</si>
  <si>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</si>
  <si>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</si>
  <si>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</si>
  <si>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</si>
  <si>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</si>
  <si>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</si>
  <si>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</si>
  <si>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</si>
  <si>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</si>
  <si>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</si>
  <si>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</si>
  <si>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</si>
  <si>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</si>
  <si>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</si>
  <si>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</si>
  <si>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</si>
  <si>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</si>
  <si>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</si>
  <si>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</si>
  <si>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</si>
  <si>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</si>
  <si>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</si>
  <si>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</si>
  <si>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</si>
  <si>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</si>
  <si>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</si>
  <si>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</si>
  <si>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</si>
  <si>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</si>
  <si>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</si>
  <si>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</si>
  <si>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</si>
  <si>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</si>
  <si>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</si>
  <si>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</si>
  <si>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</si>
  <si>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</si>
  <si>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</si>
  <si>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</si>
  <si>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</si>
  <si>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</si>
  <si>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</si>
  <si>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</si>
  <si>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</si>
  <si>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</si>
  <si>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</si>
  <si>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</si>
  <si>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</si>
  <si>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</si>
  <si>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</si>
  <si>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</si>
  <si>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</si>
  <si>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</si>
  <si>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</si>
  <si>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</si>
  <si>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</si>
  <si>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</si>
  <si>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</si>
  <si>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</si>
  <si>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</si>
  <si>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</si>
  <si>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</si>
  <si>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</si>
  <si>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</si>
  <si>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</si>
  <si>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</si>
  <si>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</si>
  <si>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</si>
  <si>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</si>
  <si>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</si>
  <si>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</si>
  <si>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</si>
  <si>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</si>
  <si>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</si>
  <si>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</si>
  <si>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</si>
  <si>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</si>
  <si>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</si>
  <si>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</si>
  <si>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</si>
  <si>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</si>
  <si>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</si>
  <si>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</si>
  <si>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</si>
  <si>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</si>
  <si>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</si>
  <si>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</si>
  <si>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</si>
  <si>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</si>
  <si>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</si>
  <si>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</si>
  <si>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</si>
  <si>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</si>
  <si>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</si>
  <si>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</si>
  <si>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</si>
  <si>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</si>
  <si>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</si>
  <si>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</si>
  <si>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</si>
  <si>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</si>
  <si>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</si>
  <si>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</si>
  <si>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</si>
  <si>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</si>
  <si>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</si>
  <si>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</si>
  <si>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</si>
  <si>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</si>
  <si>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</si>
  <si>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</si>
  <si>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</si>
  <si>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</si>
  <si>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</si>
  <si>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</si>
  <si>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</si>
  <si>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</si>
  <si>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</si>
  <si>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</si>
  <si>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</si>
  <si>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</si>
  <si>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</si>
  <si>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</si>
  <si>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</si>
  <si>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</si>
  <si>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</si>
  <si>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</si>
  <si>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</si>
  <si>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</si>
  <si>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</si>
  <si>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</si>
  <si>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</si>
  <si>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</si>
  <si>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</si>
  <si>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</si>
  <si>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</si>
  <si>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</si>
  <si>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</si>
  <si>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</si>
  <si>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</si>
  <si>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</si>
  <si>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</si>
  <si>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</si>
  <si>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</si>
  <si>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</si>
  <si>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</si>
  <si>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</si>
  <si>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</si>
  <si>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</si>
  <si>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</si>
  <si>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</si>
  <si>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</si>
  <si>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</si>
  <si>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</si>
  <si>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</si>
  <si>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</si>
  <si>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</si>
  <si>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</si>
  <si>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</si>
  <si>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</si>
  <si>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</si>
  <si>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</si>
  <si>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</si>
  <si>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</si>
  <si>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</si>
  <si>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</si>
  <si>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</si>
  <si>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</si>
  <si>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</si>
  <si>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</si>
  <si>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</si>
  <si>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</si>
  <si>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</si>
  <si>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</si>
  <si>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</si>
  <si>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</si>
  <si>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</si>
  <si>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</si>
  <si>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</si>
  <si>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</si>
  <si>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</si>
  <si>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</si>
  <si>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</si>
  <si>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</si>
  <si>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</si>
  <si>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</si>
  <si>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</si>
  <si>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</si>
  <si>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</si>
  <si>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</si>
  <si>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</si>
  <si>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</si>
  <si>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</si>
  <si>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</si>
  <si>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</si>
  <si>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</si>
  <si>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</si>
  <si>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</si>
  <si>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</si>
  <si>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</si>
  <si>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</si>
  <si>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</si>
  <si>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</si>
  <si>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</si>
  <si>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</si>
  <si>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</si>
  <si>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</si>
  <si>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</si>
  <si>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</si>
  <si>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</si>
  <si>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</si>
  <si>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</si>
  <si>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</si>
  <si>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</si>
  <si>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</si>
  <si>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</si>
  <si>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</si>
  <si>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</si>
  <si>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</si>
  <si>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</si>
  <si>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</si>
  <si>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</si>
  <si>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</si>
  <si>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</si>
  <si>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</si>
  <si>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</si>
  <si>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</si>
  <si>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</si>
  <si>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</si>
  <si>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</si>
  <si>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</si>
  <si>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</si>
  <si>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</si>
  <si>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</si>
  <si>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</si>
  <si>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</si>
  <si>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</si>
  <si>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</si>
  <si>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</si>
  <si>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</si>
  <si>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</si>
  <si>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</si>
  <si>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</si>
  <si>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</si>
  <si>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</si>
  <si>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</si>
  <si>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</si>
  <si>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</si>
  <si>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</si>
  <si>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</si>
  <si>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</si>
  <si>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</si>
  <si>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</si>
  <si>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</si>
  <si>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</si>
  <si>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</si>
  <si>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</si>
  <si>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</si>
  <si>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</si>
  <si>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</si>
  <si>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</si>
  <si>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</si>
  <si>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</si>
  <si>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</si>
  <si>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</si>
  <si>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</si>
  <si>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</si>
  <si>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</si>
  <si>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</si>
  <si>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</si>
  <si>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</si>
  <si>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</si>
  <si>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</si>
  <si>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</si>
  <si>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</si>
  <si>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</si>
  <si>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</si>
  <si>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</si>
  <si>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</si>
  <si>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</si>
  <si>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</si>
  <si>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</si>
  <si>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</si>
  <si>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</si>
  <si>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</si>
  <si>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</si>
  <si>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</si>
  <si>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</si>
  <si>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</si>
  <si>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</si>
  <si>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</si>
  <si>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</si>
  <si>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</si>
  <si>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</si>
  <si>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</si>
  <si>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</si>
  <si>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</si>
  <si>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</si>
  <si>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</si>
  <si>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</si>
  <si>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</si>
  <si>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</si>
  <si>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</si>
  <si>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</si>
  <si>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</si>
  <si>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</si>
  <si>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</si>
  <si>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</si>
  <si>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</si>
  <si>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</si>
  <si>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</si>
  <si>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</si>
  <si>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</si>
  <si>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</si>
  <si>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</si>
  <si>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</si>
  <si>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</si>
  <si>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</si>
  <si>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</si>
  <si>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</si>
  <si>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</si>
  <si>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</si>
  <si>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</si>
  <si>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</si>
  <si>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</si>
  <si>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</si>
  <si>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</si>
  <si>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</si>
  <si>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</si>
  <si>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</si>
  <si>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</si>
  <si>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</si>
  <si>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</si>
  <si>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</si>
  <si>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</si>
  <si>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</si>
  <si>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</si>
  <si>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</si>
  <si>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</si>
  <si>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</si>
  <si>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</si>
  <si>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</si>
  <si>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</si>
  <si>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</si>
  <si>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</si>
  <si>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</si>
  <si>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</si>
  <si>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</si>
  <si>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</si>
  <si>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</si>
  <si>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</si>
  <si>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</si>
  <si>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</si>
  <si>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</si>
  <si>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</si>
  <si>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</si>
  <si>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</si>
  <si>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</si>
  <si>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</si>
  <si>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</si>
  <si>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</si>
  <si>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</si>
  <si>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</si>
  <si>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</si>
  <si>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</si>
  <si>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</si>
  <si>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</si>
  <si>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</si>
  <si>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</si>
  <si>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</si>
  <si>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</si>
  <si>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</si>
  <si>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</si>
  <si>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</si>
  <si>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</si>
  <si>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</si>
  <si>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</si>
  <si>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</si>
  <si>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</si>
  <si>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</si>
  <si>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</si>
  <si>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</si>
  <si>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</si>
  <si>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</si>
  <si>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</si>
  <si>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</si>
  <si>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</si>
  <si>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</si>
  <si>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</si>
  <si>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</si>
  <si>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</si>
  <si>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</si>
  <si>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</si>
  <si>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</si>
  <si>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</si>
  <si>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</si>
  <si>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</si>
  <si>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</si>
  <si>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</si>
  <si>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</si>
  <si>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</si>
  <si>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</si>
  <si>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</si>
  <si>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</si>
  <si>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</si>
  <si>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</si>
  <si>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</si>
  <si>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</si>
  <si>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</si>
  <si>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</si>
  <si>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</si>
  <si>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</si>
  <si>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</si>
  <si>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</si>
  <si>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</si>
  <si>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</si>
  <si>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</si>
  <si>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</si>
  <si>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</si>
  <si>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</si>
  <si>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</si>
  <si>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</si>
  <si>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</si>
  <si>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</si>
  <si>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</si>
  <si>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</si>
  <si>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</si>
  <si>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</si>
  <si>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</si>
  <si>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</si>
  <si>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</si>
  <si>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</si>
  <si>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</si>
  <si>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</si>
  <si>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</si>
  <si>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</si>
  <si>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</si>
  <si>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</si>
  <si>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</si>
  <si>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</si>
  <si>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</si>
  <si>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</si>
  <si>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</si>
  <si>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</si>
  <si>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</si>
  <si>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</si>
  <si>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</si>
  <si>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</si>
  <si>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</si>
  <si>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</si>
  <si>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</si>
  <si>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</si>
  <si>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</si>
  <si>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</si>
  <si>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</si>
  <si>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</si>
  <si>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</si>
  <si>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</si>
  <si>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</si>
  <si>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</si>
  <si>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</si>
  <si>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</si>
  <si>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</si>
  <si>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</si>
  <si>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</si>
  <si>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</si>
  <si>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</si>
  <si>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</si>
  <si>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</si>
  <si>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</si>
  <si>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</si>
  <si>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</si>
  <si>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</si>
  <si>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</si>
  <si>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</si>
  <si>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</si>
  <si>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</si>
  <si>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</si>
  <si>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</si>
  <si>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</si>
  <si>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</si>
  <si>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</si>
  <si>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</si>
  <si>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</si>
  <si>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</si>
  <si>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</si>
  <si>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</si>
  <si>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</si>
  <si>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</si>
  <si>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</si>
  <si>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</si>
  <si>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</si>
  <si>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</si>
  <si>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</si>
  <si>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</si>
  <si>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</si>
  <si>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</si>
  <si>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</si>
  <si>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</si>
  <si>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</si>
  <si>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</si>
  <si>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</si>
  <si>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</si>
  <si>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</si>
  <si>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</si>
  <si>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</si>
  <si>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</si>
  <si>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</si>
  <si>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</si>
  <si>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</si>
  <si>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</si>
  <si>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</si>
  <si>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</si>
  <si>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</si>
  <si>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</si>
  <si>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</si>
  <si>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</si>
  <si>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</si>
  <si>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</si>
  <si>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</si>
  <si>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</si>
  <si>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</si>
  <si>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</si>
  <si>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</si>
  <si>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</si>
  <si>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</si>
  <si>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</si>
  <si>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</si>
  <si>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</si>
  <si>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</si>
  <si>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</si>
  <si>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</si>
  <si>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</si>
  <si>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</si>
  <si>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</si>
  <si>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</si>
  <si>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</si>
  <si>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</si>
  <si>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</si>
  <si>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</si>
  <si>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</si>
  <si>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</si>
  <si>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</si>
  <si>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</si>
  <si>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</si>
  <si>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</si>
  <si>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</si>
  <si>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</si>
  <si>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</si>
  <si>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</si>
  <si>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</si>
  <si>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</si>
  <si>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</si>
  <si>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</si>
  <si>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</si>
  <si>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</si>
  <si>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</si>
  <si>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</si>
  <si>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</si>
  <si>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</si>
  <si>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</si>
  <si>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</si>
  <si>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</si>
  <si>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</si>
  <si>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</si>
  <si>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</si>
  <si>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</si>
  <si>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</si>
  <si>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</si>
  <si>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</si>
  <si>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</si>
  <si>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</si>
  <si>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</si>
  <si>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</si>
  <si>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</si>
  <si>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</si>
  <si>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</si>
  <si>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</si>
  <si>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</si>
  <si>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</si>
  <si>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</si>
  <si>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</si>
  <si>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</si>
  <si>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</si>
  <si>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</si>
  <si>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</si>
  <si>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</si>
  <si>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</si>
  <si>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</si>
  <si>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</si>
  <si>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</si>
  <si>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</si>
  <si>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</si>
  <si>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</si>
  <si>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</si>
  <si>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</si>
  <si>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</si>
  <si>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</si>
  <si>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</si>
  <si>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</si>
  <si>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</si>
  <si>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</si>
  <si>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</si>
  <si>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</si>
  <si>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</si>
  <si>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</si>
  <si>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</si>
  <si>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</si>
  <si>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</si>
  <si>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</si>
  <si>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</si>
  <si>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</si>
  <si>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</si>
  <si>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</si>
  <si>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</si>
  <si>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</si>
  <si>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</si>
  <si>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</si>
  <si>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</si>
  <si>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</si>
  <si>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</si>
  <si>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</si>
  <si>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</si>
  <si>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</si>
  <si>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</si>
  <si>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</si>
  <si>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</si>
  <si>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</si>
  <si>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</si>
  <si>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</si>
  <si>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</si>
  <si>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</si>
  <si>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</si>
  <si>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</si>
  <si>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</si>
  <si>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</si>
  <si>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</si>
  <si>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</si>
  <si>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</si>
  <si>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</si>
  <si>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</si>
  <si>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</si>
  <si>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</si>
  <si>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</si>
  <si>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</si>
  <si>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</si>
  <si>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</si>
  <si>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</si>
  <si>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</si>
  <si>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</si>
  <si>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</si>
  <si>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</si>
  <si>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</si>
  <si>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</si>
  <si>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</si>
  <si>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</si>
  <si>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</si>
  <si>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</si>
  <si>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</si>
  <si>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</si>
  <si>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</si>
  <si>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</si>
  <si>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</si>
  <si>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</si>
  <si>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</si>
  <si>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</si>
  <si>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</si>
  <si>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</si>
  <si>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</si>
  <si>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</si>
  <si>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</si>
  <si>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</si>
  <si>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</si>
  <si>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</si>
  <si>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</si>
  <si>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</si>
  <si>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</si>
  <si>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</si>
  <si>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</si>
  <si>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</si>
  <si>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</si>
  <si>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</si>
  <si>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</si>
  <si>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</si>
  <si>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</si>
  <si>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</si>
  <si>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</si>
  <si>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</si>
  <si>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</si>
  <si>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</si>
  <si>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</si>
  <si>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</si>
  <si>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</si>
  <si>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</si>
  <si>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</si>
  <si>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</si>
  <si>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</si>
  <si>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</si>
  <si>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</si>
  <si>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</si>
  <si>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</si>
  <si>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</si>
  <si>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</si>
  <si>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</si>
  <si>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</si>
  <si>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</si>
  <si>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</si>
  <si>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</si>
  <si>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</si>
  <si>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</si>
  <si>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</si>
  <si>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</si>
  <si>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</si>
  <si>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</si>
  <si>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</si>
  <si>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</si>
  <si>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</si>
  <si>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</si>
  <si>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</si>
  <si>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</si>
  <si>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</si>
  <si>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</si>
  <si>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</si>
  <si>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</si>
  <si>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</si>
  <si>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</si>
  <si>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</si>
  <si>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</si>
  <si>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</si>
  <si>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</si>
  <si>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</si>
  <si>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</si>
  <si>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</si>
  <si>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</si>
  <si>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</si>
  <si>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</si>
  <si>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</si>
  <si>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</si>
  <si>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</si>
  <si>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</si>
  <si>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</si>
  <si>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</si>
  <si>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</si>
  <si>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</si>
  <si>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</si>
  <si>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</si>
  <si>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</si>
  <si>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</si>
  <si>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</si>
  <si>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</si>
  <si>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</si>
  <si>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</si>
  <si>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</si>
  <si>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</si>
  <si>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</si>
  <si>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</si>
  <si>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</si>
  <si>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</si>
  <si>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</si>
  <si>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</si>
  <si>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</si>
  <si>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</si>
  <si>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</si>
  <si>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</si>
  <si>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</si>
  <si>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</si>
  <si>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</si>
  <si>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</si>
  <si>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</si>
  <si>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</si>
  <si>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</si>
  <si>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</si>
  <si>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</si>
  <si>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</si>
  <si>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</si>
  <si>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</si>
  <si>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</si>
  <si>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</si>
  <si>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</si>
  <si>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</si>
  <si>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</si>
  <si>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</si>
  <si>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</si>
  <si>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</si>
  <si>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</si>
  <si>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</si>
  <si>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</si>
  <si>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</si>
  <si>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</si>
  <si>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</si>
  <si>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</si>
  <si>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</si>
  <si>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</si>
  <si>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</si>
  <si>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</si>
  <si>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</si>
  <si>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</si>
  <si>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</si>
  <si>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</si>
  <si>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</si>
  <si>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</si>
  <si>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</si>
  <si>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</si>
  <si>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</si>
  <si>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</si>
  <si>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</si>
  <si>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</si>
  <si>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</si>
  <si>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</si>
  <si>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</si>
  <si>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</si>
  <si>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</si>
  <si>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</si>
  <si>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</si>
  <si>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</si>
  <si>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</si>
  <si>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</si>
  <si>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</si>
  <si>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</si>
  <si>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</si>
  <si>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</si>
  <si>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</si>
  <si>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</si>
  <si>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</si>
  <si>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</si>
  <si>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</si>
  <si>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</si>
  <si>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</si>
  <si>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</si>
  <si>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</si>
  <si>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</si>
  <si>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</si>
  <si>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</si>
  <si>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</si>
  <si>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</si>
  <si>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</si>
  <si>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</si>
  <si>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</si>
  <si>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</si>
  <si>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</si>
  <si>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</si>
  <si>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</si>
  <si>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</si>
  <si>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</si>
  <si>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</si>
  <si>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</si>
  <si>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</si>
  <si>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</si>
  <si>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</si>
  <si>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</si>
  <si>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</si>
  <si>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</si>
  <si>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</si>
  <si>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</si>
  <si>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</si>
  <si>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</si>
  <si>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</si>
  <si>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</si>
  <si>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</si>
  <si>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</si>
  <si>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</si>
  <si>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</si>
  <si>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</si>
  <si>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</si>
  <si>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</si>
  <si>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</si>
  <si>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</si>
  <si>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</si>
  <si>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</si>
  <si>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</si>
  <si>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</si>
  <si>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</si>
  <si>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</si>
  <si>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</si>
  <si>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</si>
  <si>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</si>
  <si>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</si>
  <si>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</si>
  <si>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</si>
  <si>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</si>
  <si>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</si>
  <si>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</si>
  <si>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</si>
  <si>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</si>
  <si>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</si>
  <si>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</si>
  <si>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</si>
  <si>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</si>
  <si>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</si>
  <si>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</si>
  <si>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</si>
  <si>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</si>
  <si>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</si>
  <si>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</si>
  <si>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</si>
  <si>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</si>
  <si>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</si>
  <si>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</si>
  <si>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</si>
  <si>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</si>
  <si>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</si>
  <si>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</si>
  <si>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</si>
  <si>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</si>
  <si>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</si>
  <si>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</si>
  <si>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</si>
  <si>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</si>
  <si>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</si>
  <si>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</si>
  <si>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</si>
  <si>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</si>
  <si>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</si>
  <si>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</si>
  <si>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</si>
  <si>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</si>
  <si>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</si>
  <si>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</si>
  <si>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</si>
  <si>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</si>
  <si>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</si>
  <si>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</si>
  <si>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</si>
  <si>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</si>
  <si>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</si>
  <si>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</si>
  <si>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</si>
  <si>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</si>
  <si>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</si>
  <si>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</si>
  <si>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</si>
  <si>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</si>
  <si>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</si>
  <si>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</si>
  <si>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</si>
  <si>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</si>
  <si>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</si>
  <si>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</si>
  <si>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</si>
  <si>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</si>
  <si>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</si>
  <si>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</si>
  <si>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</si>
  <si>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</si>
  <si>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</si>
  <si>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</si>
  <si>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</si>
  <si>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</si>
  <si>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</si>
  <si>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</si>
  <si>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</si>
  <si>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</si>
  <si>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</si>
  <si>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</si>
  <si>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</si>
  <si>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</si>
  <si>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</si>
  <si>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</si>
  <si>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</si>
  <si>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</si>
  <si>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</si>
  <si>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</si>
  <si>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</si>
  <si>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</si>
  <si>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</si>
  <si>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</si>
  <si>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</si>
  <si>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</si>
  <si>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</si>
  <si>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</si>
  <si>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</si>
  <si>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</si>
  <si>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</si>
  <si>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</si>
  <si>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</si>
  <si>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</si>
  <si>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</si>
  <si>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</si>
  <si>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</si>
  <si>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</si>
  <si>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</si>
  <si>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</si>
  <si>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</si>
  <si>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</si>
  <si>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</si>
  <si>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</si>
  <si>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</si>
  <si>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</si>
  <si>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</si>
  <si>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</si>
  <si>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</si>
  <si>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</si>
  <si>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</si>
  <si>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</si>
  <si>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</si>
  <si>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</si>
  <si>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</si>
  <si>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</si>
  <si>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</si>
  <si>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</si>
  <si>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</si>
  <si>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</si>
  <si>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</si>
  <si>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</si>
  <si>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</si>
  <si>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</si>
  <si>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</si>
  <si>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</si>
  <si>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</si>
  <si>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</si>
  <si>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</si>
  <si>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</si>
  <si>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</si>
  <si>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</si>
  <si>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</si>
  <si>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</si>
  <si>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</si>
  <si>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</si>
  <si>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</si>
  <si>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</si>
  <si>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</si>
  <si>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</si>
  <si>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</si>
  <si>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</si>
  <si>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</si>
  <si>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</si>
  <si>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</si>
  <si>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</si>
  <si>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</si>
  <si>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</si>
  <si>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</si>
  <si>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</si>
  <si>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</si>
  <si>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</si>
  <si>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</si>
  <si>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</si>
  <si>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</si>
  <si>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</si>
  <si>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</si>
  <si>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</si>
  <si>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</si>
  <si>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</si>
  <si>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</si>
  <si>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</si>
  <si>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</si>
  <si>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</si>
  <si>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</si>
  <si>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</si>
  <si>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</si>
  <si>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</si>
  <si>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</si>
  <si>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</si>
  <si>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</si>
  <si>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</si>
  <si>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</si>
  <si>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</si>
  <si>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</si>
  <si>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</si>
  <si>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</si>
  <si>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</si>
  <si>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</si>
  <si>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</si>
  <si>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</si>
  <si>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</si>
  <si>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</si>
  <si>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</si>
  <si>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</si>
  <si>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</si>
  <si>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</si>
  <si>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</si>
  <si>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</si>
  <si>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</si>
  <si>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</si>
  <si>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</si>
  <si>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</si>
  <si>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</si>
  <si>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</si>
  <si>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</si>
  <si>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</si>
  <si>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</si>
  <si>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</si>
  <si>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</si>
  <si>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</si>
  <si>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</si>
  <si>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</si>
  <si>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</si>
  <si>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</si>
  <si>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</si>
  <si>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</si>
  <si>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</si>
  <si>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</si>
  <si>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</si>
  <si>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</si>
  <si>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</si>
  <si>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</si>
  <si>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</si>
  <si>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</si>
  <si>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</si>
  <si>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</si>
  <si>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</si>
  <si>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</si>
  <si>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</si>
  <si>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</si>
  <si>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</si>
  <si>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</si>
  <si>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</si>
  <si>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</si>
  <si>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</si>
  <si>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</si>
  <si>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</si>
  <si>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</si>
  <si>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</si>
  <si>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</si>
  <si>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</si>
  <si>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</si>
  <si>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</si>
  <si>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</si>
  <si>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</si>
  <si>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</si>
  <si>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</si>
  <si>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</si>
  <si>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</si>
  <si>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</si>
  <si>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</si>
  <si>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</si>
  <si>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</si>
  <si>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</si>
  <si>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</si>
  <si>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</si>
  <si>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</si>
  <si>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</si>
  <si>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</si>
  <si>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</si>
  <si>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</si>
  <si>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</si>
  <si>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</si>
  <si>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</si>
  <si>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</si>
  <si>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</si>
  <si>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</si>
  <si>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</si>
  <si>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</si>
  <si>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</si>
  <si>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</si>
  <si>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</si>
  <si>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</si>
  <si>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</si>
  <si>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</si>
  <si>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</si>
  <si>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</si>
  <si>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</si>
  <si>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</si>
  <si>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</si>
  <si>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</si>
  <si>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</si>
  <si>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</si>
  <si>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</si>
  <si>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</si>
  <si>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</si>
  <si>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</si>
  <si>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</si>
  <si>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</si>
  <si>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</si>
  <si>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</si>
  <si>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</si>
  <si>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</si>
  <si>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</si>
  <si>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</si>
  <si>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</si>
  <si>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</si>
  <si>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</si>
  <si>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</si>
  <si>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</si>
  <si>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</si>
  <si>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</si>
  <si>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</si>
  <si>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</si>
  <si>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</si>
  <si>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</si>
  <si>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</si>
  <si>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</si>
  <si>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</si>
  <si>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</si>
  <si>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</si>
  <si>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</si>
  <si>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</si>
  <si>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</si>
  <si>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</si>
  <si>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</si>
  <si>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</si>
  <si>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</si>
  <si>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</si>
  <si>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</si>
  <si>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</si>
  <si>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</si>
  <si>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</si>
  <si>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</si>
  <si>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</si>
  <si>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</si>
  <si>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</si>
  <si>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</si>
  <si>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</si>
  <si>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</si>
  <si>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</si>
  <si>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</si>
  <si>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</si>
  <si>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</si>
  <si>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</si>
  <si>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</si>
  <si>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</si>
  <si>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</si>
  <si>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</si>
  <si>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</si>
  <si>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</si>
  <si>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</si>
  <si>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</si>
  <si>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</si>
  <si>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</si>
  <si>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</si>
  <si>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</si>
  <si>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</si>
  <si>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</si>
  <si>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</si>
  <si>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</si>
  <si>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</si>
  <si>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</si>
  <si>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</si>
  <si>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</si>
  <si>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</si>
  <si>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</si>
  <si>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</si>
  <si>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</si>
  <si>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</si>
  <si>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</si>
  <si>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</si>
  <si>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</si>
  <si>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</si>
  <si>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</si>
  <si>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</si>
  <si>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</si>
  <si>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</si>
  <si>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</si>
  <si>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</si>
  <si>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</si>
  <si>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</si>
  <si>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</si>
  <si>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</si>
  <si>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</si>
  <si>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</si>
  <si>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</si>
  <si>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</si>
  <si>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</si>
  <si>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</si>
  <si>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</si>
  <si>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</si>
  <si>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</si>
  <si>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</si>
  <si>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</si>
  <si>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</si>
  <si>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</si>
  <si>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</si>
  <si>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</si>
  <si>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</si>
  <si>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</si>
  <si>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</si>
  <si>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</si>
  <si>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</si>
  <si>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</si>
  <si>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</si>
  <si>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</si>
  <si>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</si>
  <si>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</si>
  <si>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</si>
  <si>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</si>
  <si>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</si>
  <si>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</si>
  <si>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</si>
  <si>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</si>
  <si>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</si>
  <si>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</si>
  <si>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</si>
  <si>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</si>
  <si>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</si>
  <si>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</si>
  <si>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</si>
  <si>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</si>
  <si>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</si>
  <si>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</si>
  <si>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</si>
  <si>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</si>
  <si>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</si>
  <si>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</si>
  <si>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</si>
  <si>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</si>
  <si>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</si>
  <si>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</si>
  <si>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</si>
  <si>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</si>
  <si>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</si>
  <si>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</si>
  <si>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</si>
  <si>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</si>
  <si>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</si>
  <si>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</si>
  <si>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</si>
  <si>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</si>
  <si>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</si>
  <si>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</si>
  <si>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</si>
  <si>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</si>
  <si>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</si>
  <si>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</si>
  <si>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</si>
  <si>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</si>
  <si>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</si>
  <si>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</si>
  <si>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</si>
  <si>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</si>
  <si>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</si>
  <si>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</si>
  <si>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</si>
  <si>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</si>
  <si>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</si>
  <si>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</si>
  <si>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</si>
  <si>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</si>
  <si>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</si>
  <si>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</si>
  <si>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</si>
  <si>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</si>
  <si>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</si>
  <si>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</si>
  <si>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</si>
  <si>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</si>
  <si>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</si>
  <si>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</si>
  <si>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</si>
  <si>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</si>
  <si>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</si>
  <si>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</si>
  <si>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</si>
  <si>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</si>
  <si>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</si>
  <si>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</si>
  <si>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</si>
  <si>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</si>
  <si>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</si>
  <si>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</si>
  <si>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</si>
  <si>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</si>
  <si>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</si>
  <si>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</si>
  <si>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</si>
  <si>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</si>
  <si>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</si>
  <si>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</si>
  <si>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</si>
  <si>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</si>
  <si>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</si>
  <si>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</si>
  <si>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</si>
  <si>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</si>
  <si>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</si>
  <si>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</si>
  <si>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</si>
  <si>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</si>
  <si>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</si>
  <si>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</si>
  <si>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</si>
  <si>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</si>
  <si>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</si>
  <si>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</si>
  <si>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</si>
  <si>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</si>
  <si>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</si>
  <si>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</si>
  <si>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</si>
  <si>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</si>
  <si>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</si>
  <si>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</si>
  <si>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</si>
  <si>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</si>
  <si>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</si>
  <si>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</si>
  <si>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</si>
  <si>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</si>
  <si>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</si>
  <si>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</si>
  <si>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</si>
  <si>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</si>
  <si>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</si>
  <si>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</si>
  <si>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</si>
  <si>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</si>
  <si>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</si>
  <si>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</si>
  <si>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</si>
  <si>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</si>
  <si>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</si>
  <si>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</si>
  <si>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</si>
  <si>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</si>
  <si>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</si>
  <si>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</si>
  <si>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</si>
  <si>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</si>
  <si>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</si>
  <si>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</si>
  <si>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</si>
  <si>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</si>
  <si>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</si>
  <si>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</si>
  <si>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</si>
  <si>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</si>
  <si>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</si>
  <si>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</si>
  <si>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</si>
  <si>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</si>
  <si>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</si>
  <si>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</si>
  <si>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</si>
  <si>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</si>
  <si>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</si>
  <si>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</si>
  <si>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</si>
  <si>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</si>
  <si>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</si>
  <si>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</si>
  <si>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</si>
  <si>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</si>
  <si>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</si>
  <si>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</si>
  <si>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</si>
  <si>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</si>
  <si>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</si>
  <si>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</si>
  <si>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</si>
  <si>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</si>
  <si>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</si>
  <si>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</si>
  <si>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</si>
  <si>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</si>
  <si>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</si>
  <si>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</si>
  <si>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</si>
  <si>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</si>
  <si>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</si>
  <si>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</si>
  <si>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</si>
  <si>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</si>
  <si>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</si>
  <si>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</si>
  <si>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</si>
  <si>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</si>
  <si>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</si>
  <si>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</si>
  <si>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</si>
  <si>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</si>
  <si>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</si>
  <si>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</si>
  <si>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</si>
  <si>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</si>
  <si>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</si>
  <si>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</si>
  <si>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</si>
  <si>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</si>
  <si>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</si>
  <si>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</si>
  <si>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</si>
  <si>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</si>
  <si>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</si>
  <si>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</si>
  <si>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</si>
  <si>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</si>
  <si>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</si>
  <si>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</si>
  <si>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</si>
  <si>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</si>
  <si>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</si>
  <si>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</si>
  <si>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</si>
  <si>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</si>
  <si>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</si>
  <si>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</si>
  <si>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</si>
  <si>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</si>
  <si>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</si>
  <si>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</si>
  <si>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</si>
  <si>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</si>
  <si>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</si>
  <si>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</si>
  <si>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</si>
  <si>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</si>
  <si>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</si>
  <si>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</si>
  <si>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</si>
  <si>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</si>
  <si>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</si>
  <si>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</si>
  <si>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</si>
  <si>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</si>
  <si>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</si>
  <si>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</si>
  <si>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</si>
  <si>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</si>
  <si>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</si>
  <si>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</si>
  <si>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</si>
  <si>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</si>
  <si>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</si>
  <si>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</si>
  <si>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</si>
  <si>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</si>
  <si>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</si>
  <si>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</si>
  <si>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</si>
  <si>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</si>
  <si>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</si>
  <si>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</si>
  <si>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</si>
  <si>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</si>
  <si>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</si>
  <si>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</si>
  <si>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</si>
  <si>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</si>
  <si>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</si>
  <si>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</si>
  <si>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</si>
  <si>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</si>
  <si>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</si>
  <si>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</si>
  <si>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</si>
  <si>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</si>
  <si>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</si>
  <si>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</si>
  <si>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</si>
  <si>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</si>
  <si>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</si>
  <si>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</si>
  <si>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</si>
  <si>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</si>
  <si>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</si>
  <si>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</si>
  <si>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</si>
  <si>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</si>
  <si>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</si>
  <si>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</si>
  <si>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</si>
  <si>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</si>
  <si>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</si>
  <si>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</si>
  <si>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</si>
  <si>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</si>
  <si>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</si>
  <si>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</si>
  <si>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</si>
  <si>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</si>
  <si>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</si>
  <si>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</si>
  <si>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</si>
  <si>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</si>
  <si>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</si>
  <si>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</si>
  <si>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</si>
  <si>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</si>
  <si>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</si>
  <si>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</si>
  <si>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</si>
  <si>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</si>
  <si>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</si>
  <si>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</si>
  <si>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</si>
  <si>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</si>
  <si>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</si>
  <si>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</si>
  <si>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</si>
  <si>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</si>
  <si>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</si>
  <si>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</si>
  <si>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</si>
  <si>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</si>
  <si>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</si>
  <si>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</si>
  <si>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</si>
  <si>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</si>
  <si>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</si>
  <si>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</si>
  <si>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</si>
  <si>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</si>
  <si>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</si>
  <si>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</si>
  <si>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</si>
  <si>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</si>
  <si>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</si>
  <si>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</si>
  <si>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</si>
  <si>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</si>
  <si>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</si>
  <si>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</si>
  <si>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</si>
  <si>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</si>
  <si>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</si>
  <si>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</si>
  <si>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</si>
  <si>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</si>
  <si>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</si>
  <si>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</si>
  <si>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</si>
  <si>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</si>
  <si>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</si>
  <si>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</si>
  <si>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</si>
  <si>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</si>
  <si>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</si>
  <si>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</si>
  <si>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</si>
  <si>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</si>
  <si>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</si>
  <si>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</si>
  <si>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</si>
  <si>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</si>
  <si>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</si>
  <si>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</si>
  <si>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</si>
  <si>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</si>
  <si>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</si>
  <si>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</si>
  <si>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</si>
  <si>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</si>
  <si>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</si>
  <si>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</si>
  <si>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</si>
  <si>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</si>
  <si>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</si>
  <si>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</si>
  <si>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</si>
  <si>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</si>
  <si>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</si>
  <si>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</si>
  <si>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</si>
  <si>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</si>
  <si>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</si>
  <si>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</si>
  <si>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</si>
  <si>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</si>
  <si>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</si>
  <si>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</si>
  <si>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</si>
  <si>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</si>
  <si>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</si>
  <si>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</si>
  <si>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</si>
  <si>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</si>
  <si>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</si>
  <si>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</si>
  <si>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</si>
  <si>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</si>
  <si>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</si>
  <si>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</si>
  <si>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</si>
  <si>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</si>
  <si>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</si>
  <si>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</si>
  <si>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</si>
  <si>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</si>
  <si>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</si>
  <si>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</si>
  <si>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</si>
  <si>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</si>
  <si>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</si>
  <si>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</si>
  <si>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</si>
  <si>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</si>
  <si>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</si>
  <si>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</si>
  <si>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</si>
  <si>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</si>
  <si>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</si>
  <si>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</si>
  <si>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</si>
  <si>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</si>
  <si>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</si>
  <si>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</si>
  <si>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</si>
  <si>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</si>
  <si>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</si>
  <si>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</si>
  <si>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</si>
  <si>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</si>
  <si>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</si>
  <si>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</si>
  <si>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</si>
  <si>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</si>
  <si>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</si>
  <si>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</si>
  <si>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</si>
  <si>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</si>
  <si>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</si>
  <si>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</si>
  <si>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</si>
  <si>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</si>
  <si>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</si>
  <si>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</si>
  <si>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</si>
  <si>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</si>
  <si>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</si>
  <si>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</si>
  <si>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</si>
  <si>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</si>
  <si>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</si>
  <si>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</si>
  <si>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</si>
  <si>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</si>
  <si>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</si>
  <si>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</si>
  <si>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</si>
  <si>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</si>
  <si>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</si>
  <si>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</si>
  <si>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</si>
  <si>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</si>
  <si>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</si>
  <si>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</si>
  <si>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</si>
  <si>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</si>
  <si>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</si>
  <si>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</si>
  <si>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</si>
  <si>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</si>
  <si>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</si>
  <si>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</si>
  <si>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</si>
  <si>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</si>
  <si>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</si>
  <si>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</si>
  <si>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</si>
  <si>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</si>
  <si>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</si>
  <si>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</si>
  <si>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</si>
  <si>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</si>
  <si>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</si>
  <si>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</si>
  <si>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</si>
  <si>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</si>
  <si>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</si>
  <si>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</si>
  <si>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</si>
  <si>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</si>
  <si>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</si>
  <si>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</si>
  <si>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</si>
  <si>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</si>
  <si>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</si>
  <si>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</si>
  <si>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</si>
  <si>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</si>
  <si>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</si>
  <si>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</si>
  <si>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</si>
  <si>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</si>
  <si>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</si>
  <si>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</si>
  <si>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</si>
  <si>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</si>
  <si>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</si>
  <si>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</si>
  <si>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</si>
  <si>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</si>
  <si>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</si>
  <si>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</si>
  <si>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</si>
  <si>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</si>
  <si>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</si>
  <si>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</si>
  <si>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</si>
  <si>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</si>
  <si>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</si>
  <si>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</si>
  <si>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</si>
  <si>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</si>
  <si>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</si>
  <si>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</si>
  <si>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</si>
  <si>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</si>
  <si>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</si>
  <si>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</si>
  <si>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</si>
  <si>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</si>
  <si>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</si>
  <si>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</si>
  <si>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</si>
  <si>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</si>
  <si>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</si>
  <si>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</si>
  <si>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</si>
  <si>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</si>
  <si>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</si>
  <si>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</si>
  <si>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</si>
  <si>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</si>
  <si>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</si>
  <si>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</si>
  <si>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</si>
  <si>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</si>
  <si>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</si>
  <si>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</si>
  <si>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</si>
  <si>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</si>
  <si>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</si>
  <si>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</si>
  <si>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</si>
  <si>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</si>
  <si>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</si>
  <si>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</si>
  <si>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</si>
  <si>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</si>
  <si>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</si>
  <si>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</si>
  <si>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</si>
  <si>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</si>
  <si>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</si>
  <si>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</si>
  <si>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</si>
  <si>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</si>
  <si>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</si>
  <si>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</si>
  <si>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</si>
  <si>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</si>
  <si>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</si>
  <si>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</si>
  <si>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</si>
  <si>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</si>
  <si>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</si>
  <si>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</si>
  <si>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</si>
  <si>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</si>
  <si>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</si>
  <si>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</si>
  <si>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</si>
  <si>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</si>
  <si>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</si>
  <si>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</si>
  <si>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</si>
  <si>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</si>
  <si>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</si>
  <si>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</si>
  <si>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</si>
  <si>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</si>
  <si>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</si>
  <si>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</si>
  <si>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</si>
  <si>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</si>
  <si>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</si>
  <si>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</si>
  <si>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</si>
  <si>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</si>
  <si>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</si>
  <si>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</si>
  <si>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</si>
  <si>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</si>
  <si>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</si>
  <si>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</si>
  <si>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</si>
  <si>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</si>
  <si>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</si>
  <si>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</si>
  <si>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</si>
  <si>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</si>
  <si>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</si>
  <si>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</si>
  <si>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</si>
  <si>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</si>
  <si>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</si>
  <si>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</si>
  <si>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</si>
  <si>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</si>
  <si>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</si>
  <si>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</si>
  <si>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</si>
  <si>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</si>
  <si>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</si>
  <si>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</si>
  <si>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</si>
  <si>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</si>
  <si>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</si>
  <si>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</si>
  <si>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</si>
  <si>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</si>
  <si>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</si>
  <si>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</si>
  <si>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</si>
  <si>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</si>
  <si>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</si>
  <si>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</si>
  <si>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</si>
  <si>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</si>
  <si>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</si>
  <si>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</si>
  <si>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</si>
  <si>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</si>
  <si>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</si>
  <si>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</si>
  <si>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</si>
  <si>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</si>
  <si>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</si>
  <si>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</si>
  <si>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</si>
  <si>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</si>
  <si>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</si>
  <si>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</si>
  <si>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</si>
  <si>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</si>
  <si>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</si>
  <si>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</si>
  <si>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</si>
  <si>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</si>
  <si>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</si>
  <si>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</si>
  <si>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</si>
  <si>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</si>
  <si>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</si>
  <si>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</si>
  <si>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</si>
  <si>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</si>
  <si>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</si>
  <si>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</si>
  <si>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</si>
  <si>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</si>
  <si>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</si>
  <si>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</si>
  <si>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</si>
  <si>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</si>
  <si>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</si>
  <si>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</si>
  <si>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</si>
  <si>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</si>
  <si>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</si>
  <si>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</si>
  <si>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</si>
  <si>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</si>
  <si>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</si>
  <si>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</si>
  <si>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</si>
  <si>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</si>
  <si>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</si>
  <si>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</si>
  <si>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</si>
  <si>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</si>
  <si>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</si>
  <si>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</si>
  <si>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</si>
  <si>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</si>
  <si>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</si>
  <si>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</si>
  <si>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</si>
  <si>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</si>
  <si>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</si>
  <si>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</si>
  <si>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</si>
  <si>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</si>
  <si>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</si>
  <si>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</si>
  <si>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</si>
  <si>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</si>
  <si>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</si>
  <si>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</si>
  <si>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</si>
  <si>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</si>
  <si>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</si>
  <si>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</si>
  <si>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</si>
  <si>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</si>
  <si>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</si>
  <si>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</si>
  <si>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</si>
  <si>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</si>
  <si>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</si>
  <si>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</si>
  <si>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</si>
  <si>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</si>
  <si>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</si>
  <si>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</si>
  <si>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</si>
  <si>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</si>
  <si>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</si>
  <si>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</si>
  <si>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</si>
  <si>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</si>
  <si>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</si>
  <si>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</si>
  <si>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</si>
  <si>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</si>
  <si>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</si>
  <si>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</si>
  <si>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</si>
  <si>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</si>
  <si>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</si>
  <si>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</si>
  <si>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</si>
  <si>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</si>
  <si>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</si>
  <si>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</si>
  <si>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</si>
  <si>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</si>
  <si>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</si>
  <si>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</si>
  <si>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</si>
  <si>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</si>
  <si>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</si>
  <si>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</si>
  <si>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</si>
  <si>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</si>
  <si>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</si>
  <si>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</si>
  <si>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</si>
  <si>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</si>
  <si>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</si>
  <si>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</si>
  <si>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</si>
  <si>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</si>
  <si>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</si>
  <si>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</si>
  <si>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</si>
  <si>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</si>
  <si>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</si>
  <si>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</si>
  <si>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</si>
  <si>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</si>
  <si>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</si>
  <si>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</si>
  <si>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</si>
  <si>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</si>
  <si>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</si>
  <si>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</si>
  <si>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</si>
  <si>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</si>
  <si>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</si>
  <si>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</si>
  <si>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</si>
  <si>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</si>
  <si>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</si>
  <si>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</si>
  <si>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</si>
  <si>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</si>
  <si>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</si>
  <si>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</si>
  <si>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</si>
  <si>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</si>
  <si>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</si>
  <si>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</si>
  <si>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</si>
  <si>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</si>
  <si>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</si>
  <si>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</si>
  <si>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</si>
  <si>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</si>
  <si>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</si>
  <si>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</si>
  <si>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</si>
  <si>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</si>
  <si>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</si>
  <si>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</si>
  <si>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</si>
  <si>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</si>
  <si>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</si>
  <si>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</si>
  <si>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</si>
  <si>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</si>
  <si>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</si>
  <si>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</si>
  <si>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</si>
  <si>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</si>
  <si>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</si>
  <si>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</si>
  <si>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</si>
  <si>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</si>
  <si>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</si>
  <si>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</si>
  <si>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</si>
  <si>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</si>
  <si>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</si>
  <si>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</si>
  <si>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</si>
  <si>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</si>
  <si>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</si>
  <si>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</si>
  <si>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</si>
  <si>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</si>
  <si>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</si>
  <si>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</si>
  <si>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</si>
  <si>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</si>
  <si>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</si>
  <si>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</si>
  <si>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</si>
  <si>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</si>
  <si>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</si>
  <si>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</si>
  <si>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</si>
  <si>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</si>
  <si>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</si>
  <si>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</si>
  <si>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</si>
  <si>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</si>
  <si>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</si>
  <si>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</si>
  <si>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</si>
  <si>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</si>
  <si>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</si>
  <si>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</si>
  <si>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</si>
  <si>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</si>
  <si>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</si>
  <si>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</si>
  <si>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</si>
  <si>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</si>
  <si>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</si>
  <si>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</si>
  <si>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</si>
  <si>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</si>
  <si>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</si>
  <si>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</si>
  <si>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</si>
  <si>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</si>
  <si>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</si>
  <si>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</si>
  <si>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</si>
  <si>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</si>
  <si>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</si>
  <si>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</si>
  <si>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</si>
  <si>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</si>
  <si>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</si>
  <si>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</si>
  <si>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</si>
  <si>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</si>
  <si>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</si>
  <si>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</si>
  <si>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</si>
  <si>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</si>
  <si>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</si>
  <si>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</si>
  <si>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</si>
  <si>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</si>
  <si>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</si>
  <si>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</si>
  <si>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</si>
  <si>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</si>
  <si>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</si>
  <si>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</si>
  <si>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</si>
  <si>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</si>
  <si>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</si>
  <si>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</si>
  <si>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</si>
  <si>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</si>
  <si>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</si>
  <si>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</si>
  <si>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</si>
  <si>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</si>
  <si>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</si>
  <si>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</si>
  <si>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</si>
  <si>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</si>
  <si>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</si>
  <si>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</si>
  <si>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</si>
  <si>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</si>
  <si>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</si>
  <si>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</si>
  <si>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</si>
  <si>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</si>
  <si>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</si>
  <si>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</si>
  <si>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</si>
  <si>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</si>
  <si>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</si>
  <si>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</si>
  <si>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</si>
  <si>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</si>
  <si>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</si>
  <si>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</si>
  <si>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</si>
  <si>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</si>
  <si>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</si>
  <si>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</si>
  <si>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</si>
  <si>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</si>
  <si>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</si>
  <si>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</si>
  <si>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</si>
  <si>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</si>
  <si>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</si>
  <si>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</si>
  <si>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</si>
  <si>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</si>
  <si>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</si>
  <si>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</si>
  <si>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</si>
  <si>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</si>
  <si>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</si>
  <si>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</si>
  <si>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</si>
  <si>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</si>
  <si>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</si>
  <si>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</si>
  <si>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</si>
  <si>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</si>
  <si>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</si>
  <si>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</si>
  <si>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</si>
  <si>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</si>
  <si>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</si>
  <si>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</si>
  <si>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</si>
  <si>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</si>
  <si>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</si>
  <si>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</si>
  <si>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</si>
  <si>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</si>
  <si>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</si>
  <si>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</si>
  <si>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</si>
  <si>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</si>
  <si>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</si>
  <si>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</si>
  <si>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</si>
  <si>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</si>
  <si>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</si>
  <si>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</si>
  <si>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</si>
  <si>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</si>
  <si>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</si>
  <si>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</si>
  <si>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</si>
  <si>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</si>
  <si>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</si>
  <si>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</si>
  <si>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</si>
  <si>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</si>
  <si>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</si>
  <si>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</si>
  <si>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</si>
  <si>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</si>
  <si>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</si>
  <si>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</si>
  <si>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</si>
  <si>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</si>
  <si>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</si>
  <si>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</si>
  <si>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</si>
  <si>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</si>
  <si>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</si>
  <si>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</si>
  <si>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</si>
  <si>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</si>
  <si>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</si>
  <si>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</si>
  <si>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</si>
  <si>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</si>
  <si>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</si>
  <si>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</si>
  <si>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</si>
  <si>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</si>
  <si>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</si>
  <si>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</si>
  <si>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</si>
  <si>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</si>
  <si>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</si>
  <si>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</si>
  <si>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</si>
  <si>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</si>
  <si>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</si>
  <si>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</si>
  <si>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</si>
  <si>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</si>
  <si>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</si>
  <si>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</si>
  <si>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</si>
  <si>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</si>
  <si>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</si>
  <si>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</si>
  <si>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</si>
  <si>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</si>
  <si>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</si>
  <si>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</si>
  <si>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</si>
  <si>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</si>
  <si>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</si>
  <si>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</si>
  <si>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</si>
  <si>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</si>
  <si>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</si>
  <si>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</si>
  <si>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</si>
  <si>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</si>
  <si>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</si>
  <si>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</si>
  <si>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</si>
  <si>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</si>
  <si>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</si>
  <si>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</si>
  <si>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</si>
  <si>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</si>
  <si>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</si>
  <si>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</si>
  <si>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</si>
  <si>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</si>
  <si>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</si>
  <si>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</si>
  <si>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</si>
  <si>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</si>
  <si>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</si>
  <si>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</si>
  <si>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</si>
  <si>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</si>
  <si>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</si>
  <si>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</si>
  <si>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</si>
  <si>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</si>
  <si>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</si>
  <si>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</si>
  <si>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</si>
  <si>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</si>
  <si>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</si>
  <si>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</si>
  <si>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</si>
  <si>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</si>
  <si>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</si>
  <si>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</si>
  <si>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</si>
  <si>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</si>
  <si>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</si>
  <si>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</si>
  <si>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</si>
  <si>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</si>
  <si>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</si>
  <si>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</si>
  <si>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</si>
  <si>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</si>
  <si>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</si>
  <si>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</si>
  <si>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</si>
  <si>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</si>
  <si>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</si>
  <si>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</si>
  <si>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</si>
  <si>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</si>
  <si>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</si>
  <si>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</si>
  <si>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</si>
  <si>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</si>
  <si>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</si>
  <si>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</si>
  <si>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</si>
  <si>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</si>
  <si>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</si>
  <si>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</si>
  <si>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</si>
  <si>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</si>
  <si>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</si>
  <si>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</si>
  <si>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</si>
  <si>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</si>
  <si>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</si>
  <si>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</si>
  <si>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</si>
  <si>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</si>
  <si>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</si>
  <si>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</si>
  <si>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</si>
  <si>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</si>
  <si>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</si>
  <si>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</si>
  <si>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</si>
  <si>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</si>
  <si>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</si>
  <si>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</si>
  <si>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</si>
  <si>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</si>
  <si>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</si>
  <si>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</si>
  <si>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</si>
  <si>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</si>
  <si>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</si>
  <si>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</si>
  <si>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</si>
  <si>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</si>
  <si>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</si>
  <si>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</si>
  <si>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</si>
  <si>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</si>
  <si>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</si>
  <si>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</si>
  <si>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</si>
  <si>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</si>
  <si>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</si>
  <si>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</si>
  <si>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</si>
  <si>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</si>
  <si>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</si>
  <si>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</si>
  <si>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</si>
  <si>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</si>
  <si>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</si>
  <si>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</si>
  <si>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</si>
  <si>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</si>
  <si>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</si>
  <si>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</si>
  <si>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</si>
  <si>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</si>
  <si>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</si>
  <si>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</si>
  <si>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</si>
  <si>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</si>
  <si>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</si>
  <si>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</si>
  <si>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</si>
  <si>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</si>
  <si>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</si>
  <si>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</si>
  <si>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</si>
  <si>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</si>
  <si>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</si>
  <si>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</si>
  <si>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</si>
  <si>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</si>
  <si>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</si>
  <si>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</si>
  <si>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</si>
  <si>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</si>
  <si>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</si>
  <si>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</si>
  <si>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</si>
  <si>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</si>
  <si>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</si>
  <si>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</si>
  <si>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</si>
  <si>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</si>
  <si>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</si>
  <si>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</si>
  <si>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</si>
  <si>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</si>
  <si>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</si>
  <si>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</si>
  <si>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</si>
  <si>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</si>
  <si>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</si>
  <si>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</si>
  <si>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</si>
  <si>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</si>
  <si>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</si>
  <si>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</si>
  <si>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</si>
  <si>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</si>
  <si>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</si>
  <si>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</si>
  <si>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</si>
  <si>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</si>
  <si>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</si>
  <si>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</si>
  <si>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</si>
  <si>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</si>
  <si>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</si>
  <si>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</si>
  <si>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</si>
  <si>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</si>
  <si>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</si>
  <si>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</si>
  <si>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</si>
  <si>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</si>
  <si>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</si>
  <si>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</si>
  <si>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</si>
  <si>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</si>
  <si>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</si>
  <si>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</si>
  <si>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</si>
  <si>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</si>
  <si>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</si>
  <si>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</si>
  <si>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</si>
  <si>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</si>
  <si>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</si>
  <si>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</si>
  <si>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</si>
  <si>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</si>
  <si>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</si>
  <si>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</si>
  <si>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</si>
  <si>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</si>
  <si>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</si>
  <si>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</si>
  <si>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</si>
  <si>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</si>
  <si>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</si>
  <si>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</si>
  <si>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</si>
  <si>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</si>
  <si>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</si>
  <si>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</si>
  <si>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</si>
  <si>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</si>
  <si>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</si>
  <si>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</si>
  <si>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</si>
  <si>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</si>
  <si>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</si>
  <si>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</si>
  <si>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</si>
  <si>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</si>
  <si>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</si>
  <si>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</si>
  <si>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</si>
  <si>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</si>
  <si>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</si>
  <si>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</si>
  <si>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</si>
  <si>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</si>
  <si>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</si>
  <si>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</si>
  <si>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</si>
  <si>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</si>
  <si>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</si>
  <si>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</si>
  <si>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</si>
  <si>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</si>
  <si>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</si>
  <si>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</si>
  <si>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</si>
  <si>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</si>
  <si>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</si>
  <si>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</si>
  <si>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</si>
  <si>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</si>
  <si>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</si>
  <si>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</si>
  <si>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</si>
  <si>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</si>
  <si>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</si>
  <si>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</si>
  <si>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</si>
  <si>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</si>
  <si>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</si>
  <si>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</si>
  <si>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</si>
  <si>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</si>
  <si>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</si>
  <si>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</si>
  <si>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</si>
  <si>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</si>
  <si>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</si>
  <si>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</si>
  <si>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</si>
  <si>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</si>
  <si>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</si>
  <si>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</si>
  <si>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</si>
  <si>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</si>
  <si>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</si>
  <si>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</si>
  <si>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</si>
  <si>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</si>
  <si>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</si>
  <si>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</si>
  <si>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</si>
  <si>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</si>
  <si>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</si>
  <si>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</si>
  <si>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</si>
  <si>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</si>
  <si>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</si>
  <si>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</si>
  <si>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</si>
  <si>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</si>
  <si>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</si>
  <si>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</si>
  <si>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</si>
  <si>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</si>
  <si>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</si>
  <si>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</si>
  <si>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</si>
  <si>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</si>
  <si>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</si>
  <si>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</si>
  <si>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</si>
  <si>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</si>
  <si>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</si>
  <si>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</si>
  <si>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</si>
  <si>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</si>
  <si>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</si>
  <si>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</si>
  <si>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</si>
  <si>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</si>
  <si>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</si>
  <si>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</si>
  <si>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</si>
  <si>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</si>
  <si>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</si>
  <si>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</si>
  <si>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</si>
  <si>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</si>
  <si>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</si>
  <si>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</si>
  <si>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</si>
  <si>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</si>
  <si>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</si>
  <si>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</si>
  <si>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</si>
  <si>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</si>
  <si>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</si>
  <si>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</si>
  <si>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</si>
  <si>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</si>
  <si>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</si>
  <si>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</si>
  <si>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</si>
  <si>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</si>
  <si>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</si>
  <si>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</si>
  <si>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</si>
  <si>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</si>
  <si>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</si>
  <si>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</si>
  <si>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</si>
  <si>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</si>
  <si>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</si>
  <si>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</si>
  <si>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</si>
  <si>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</si>
  <si>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</si>
  <si>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</si>
  <si>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</si>
  <si>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</si>
  <si>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</si>
  <si>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</si>
  <si>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</si>
  <si>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</si>
  <si>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</si>
  <si>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</si>
  <si>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</si>
  <si>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</si>
  <si>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</si>
  <si>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</si>
  <si>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</si>
  <si>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</si>
  <si>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</si>
  <si>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</si>
  <si>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</si>
  <si>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</si>
  <si>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</si>
  <si>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</si>
  <si>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</si>
  <si>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</si>
  <si>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</si>
  <si>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</si>
  <si>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</si>
  <si>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</si>
  <si>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</si>
  <si>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</si>
  <si>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</si>
  <si>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</si>
  <si>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</si>
  <si>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</si>
  <si>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</si>
  <si>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</si>
  <si>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</si>
  <si>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</si>
  <si>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</si>
  <si>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</si>
  <si>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</si>
  <si>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</si>
  <si>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</si>
  <si>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</si>
  <si>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</si>
  <si>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</si>
  <si>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</si>
  <si>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</si>
  <si>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</si>
  <si>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</si>
  <si>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</si>
  <si>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</si>
  <si>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</si>
  <si>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</si>
  <si>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</si>
  <si>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</si>
  <si>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</si>
  <si>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</si>
  <si>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</si>
  <si>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</si>
  <si>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</si>
  <si>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</si>
  <si>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</si>
  <si>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</si>
  <si>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</si>
  <si>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</si>
  <si>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</si>
  <si>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</si>
  <si>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</si>
  <si>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</si>
  <si>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</si>
  <si>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</si>
  <si>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</si>
  <si>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</si>
  <si>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</si>
  <si>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</si>
  <si>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</si>
  <si>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</si>
  <si>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</si>
  <si>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</si>
  <si>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</si>
  <si>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</si>
  <si>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</si>
  <si>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</si>
  <si>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</si>
  <si>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</si>
  <si>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</si>
  <si>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</si>
  <si>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</si>
  <si>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</si>
  <si>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</si>
  <si>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</si>
  <si>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</si>
  <si>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</si>
  <si>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</si>
  <si>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</si>
  <si>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</si>
  <si>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</si>
  <si>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</si>
  <si>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</si>
  <si>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</si>
  <si>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</si>
  <si>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</si>
  <si>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</si>
  <si>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</si>
  <si>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</si>
  <si>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</si>
  <si>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</si>
  <si>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</si>
  <si>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</si>
  <si>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</si>
  <si>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</si>
  <si>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</si>
  <si>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</si>
  <si>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</si>
  <si>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</si>
  <si>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</si>
  <si>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</si>
  <si>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</si>
  <si>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</si>
  <si>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</si>
  <si>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</si>
  <si>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</si>
  <si>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</si>
  <si>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</si>
  <si>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</si>
  <si>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</si>
  <si>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</si>
  <si>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</si>
  <si>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</si>
  <si>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</si>
  <si>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</si>
  <si>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</si>
  <si>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</si>
  <si>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</si>
  <si>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</si>
  <si>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</si>
  <si>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</si>
  <si>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</si>
  <si>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</si>
  <si>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</si>
  <si>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</si>
  <si>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</si>
  <si>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</si>
  <si>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</si>
  <si>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</si>
  <si>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</si>
  <si>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</si>
  <si>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</si>
  <si>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</si>
  <si>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</si>
  <si>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</si>
  <si>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</si>
  <si>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</si>
  <si>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</si>
  <si>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</si>
  <si>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</si>
  <si>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</si>
  <si>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</si>
  <si>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</si>
  <si>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</si>
  <si>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</si>
  <si>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</si>
  <si>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</si>
  <si>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</si>
  <si>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</si>
  <si>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</si>
  <si>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</si>
  <si>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</si>
  <si>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</si>
  <si>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</si>
  <si>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</si>
  <si>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</si>
  <si>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</si>
  <si>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</si>
  <si>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</si>
  <si>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</si>
  <si>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</si>
  <si>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</si>
  <si>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</si>
  <si>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</si>
  <si>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</si>
  <si>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</si>
  <si>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</si>
  <si>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</si>
  <si>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</si>
  <si>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</si>
  <si>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</si>
  <si>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</si>
  <si>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</si>
  <si>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</si>
  <si>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</si>
  <si>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</si>
  <si>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</si>
  <si>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</si>
  <si>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</si>
  <si>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</si>
  <si>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</si>
  <si>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</si>
  <si>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</si>
  <si>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</si>
  <si>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</si>
  <si>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</si>
  <si>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</si>
  <si>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</si>
  <si>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</si>
  <si>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</si>
  <si>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</si>
  <si>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</si>
  <si>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</si>
  <si>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</si>
  <si>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</si>
  <si>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</si>
  <si>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</si>
  <si>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</si>
  <si>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</si>
  <si>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</si>
  <si>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</si>
  <si>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</si>
  <si>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</si>
  <si>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</si>
  <si>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</si>
  <si>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</si>
  <si>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</si>
  <si>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</si>
  <si>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</si>
  <si>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</si>
  <si>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</si>
  <si>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</si>
  <si>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</si>
  <si>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</si>
  <si>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</si>
  <si>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</si>
  <si>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</si>
  <si>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</si>
  <si>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</si>
  <si>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</si>
  <si>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</si>
  <si>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</si>
  <si>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</si>
  <si>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</si>
  <si>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</si>
  <si>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</si>
  <si>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</si>
  <si>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</si>
  <si>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</si>
  <si>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</si>
  <si>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</si>
  <si>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</si>
  <si>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</si>
  <si>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</si>
  <si>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</si>
  <si>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</si>
  <si>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</si>
  <si>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</si>
  <si>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</si>
  <si>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</si>
  <si>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</si>
  <si>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</si>
  <si>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</si>
  <si>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</si>
  <si>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</si>
  <si>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</si>
  <si>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</si>
  <si>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</si>
  <si>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</si>
  <si>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</si>
  <si>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</si>
  <si>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</si>
  <si>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</si>
  <si>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</si>
  <si>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</si>
  <si>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</si>
  <si>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</si>
  <si>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</si>
  <si>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</si>
  <si>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</si>
  <si>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</si>
  <si>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</si>
  <si>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</si>
  <si>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</si>
  <si>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</si>
  <si>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</si>
  <si>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</si>
  <si>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</si>
  <si>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</si>
  <si>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</si>
  <si>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</si>
  <si>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</si>
  <si>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</si>
  <si>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</si>
  <si>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</si>
  <si>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</si>
  <si>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</si>
  <si>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</si>
  <si>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</si>
  <si>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</si>
  <si>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</si>
  <si>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</si>
  <si>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</si>
  <si>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</si>
  <si>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</si>
  <si>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</si>
  <si>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</si>
  <si>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</si>
  <si>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</si>
  <si>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</si>
  <si>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</si>
  <si>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</si>
  <si>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</si>
  <si>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</si>
  <si>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</si>
  <si>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</si>
  <si>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</si>
  <si>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</si>
  <si>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</si>
  <si>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</si>
  <si>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</si>
  <si>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</si>
  <si>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</si>
  <si>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</si>
  <si>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</si>
  <si>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</si>
  <si>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</si>
  <si>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</si>
  <si>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</si>
  <si>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</si>
  <si>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</si>
  <si>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</si>
  <si>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</si>
  <si>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</si>
  <si>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</si>
  <si>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</si>
  <si>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</si>
  <si>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</si>
  <si>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</si>
  <si>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</si>
  <si>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</si>
  <si>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</si>
  <si>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</si>
  <si>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</si>
  <si>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</si>
  <si>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</si>
  <si>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</si>
  <si>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</si>
  <si>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</si>
  <si>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</si>
  <si>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</si>
  <si>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</si>
  <si>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</si>
  <si>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</si>
  <si>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</si>
  <si>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</si>
  <si>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</si>
  <si>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</si>
  <si>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</si>
  <si>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</si>
  <si>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</si>
  <si>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</si>
  <si>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</si>
  <si>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</si>
  <si>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</si>
  <si>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</si>
  <si>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</si>
  <si>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</si>
  <si>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</si>
  <si>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</si>
  <si>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</si>
  <si>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</si>
  <si>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</si>
  <si>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</si>
  <si>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</si>
  <si>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</si>
  <si>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</si>
  <si>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</si>
  <si>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</si>
  <si>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</si>
  <si>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</si>
  <si>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</si>
  <si>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</si>
  <si>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</si>
  <si>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</si>
  <si>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</si>
  <si>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</si>
  <si>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</si>
  <si>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</si>
  <si>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</si>
  <si>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</si>
  <si>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</si>
  <si>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</si>
  <si>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</si>
  <si>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</si>
  <si>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</si>
  <si>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</si>
  <si>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</si>
  <si>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</si>
  <si>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</si>
  <si>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</si>
  <si>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</si>
  <si>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</si>
  <si>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</si>
  <si>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</si>
  <si>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</si>
  <si>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</si>
  <si>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</si>
  <si>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</si>
  <si>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</si>
  <si>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</si>
  <si>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</si>
  <si>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</si>
  <si>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</si>
  <si>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</si>
  <si>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</si>
  <si>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</si>
  <si>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</si>
  <si>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</si>
  <si>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</si>
  <si>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</si>
  <si>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</si>
  <si>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</si>
  <si>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</si>
  <si>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</si>
  <si>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</si>
  <si>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</si>
  <si>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</si>
  <si>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</si>
  <si>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</si>
  <si>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</si>
  <si>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</si>
  <si>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</si>
  <si>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</si>
  <si>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</si>
  <si>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</si>
  <si>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</si>
  <si>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</si>
  <si>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</si>
  <si>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</si>
  <si>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</si>
  <si>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</si>
  <si>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</si>
  <si>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</si>
  <si>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</si>
  <si>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</si>
  <si>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</si>
  <si>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</si>
  <si>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</si>
  <si>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</si>
  <si>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</si>
  <si>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</si>
  <si>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</si>
  <si>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</si>
  <si>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</si>
  <si>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</si>
  <si>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</si>
  <si>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</si>
  <si>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</si>
  <si>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</si>
  <si>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</si>
  <si>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</si>
  <si>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</si>
  <si>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</si>
  <si>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</si>
  <si>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</si>
  <si>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</si>
  <si>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</si>
  <si>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</si>
  <si>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</si>
  <si>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</si>
  <si>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</si>
  <si>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</si>
  <si>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</si>
  <si>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</si>
  <si>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</si>
  <si>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</si>
  <si>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</si>
  <si>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</si>
  <si>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</si>
  <si>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</si>
  <si>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</si>
  <si>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</si>
  <si>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</si>
  <si>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</si>
  <si>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</si>
  <si>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</si>
  <si>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</si>
  <si>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</si>
  <si>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</si>
  <si>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</si>
  <si>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</si>
  <si>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</si>
  <si>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</si>
  <si>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</si>
  <si>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</si>
  <si>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</si>
  <si>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</si>
  <si>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</si>
  <si>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</si>
  <si>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</si>
  <si>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</si>
  <si>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</si>
  <si>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</si>
  <si>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</si>
  <si>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</si>
  <si>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</si>
  <si>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</si>
  <si>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</si>
  <si>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</si>
  <si>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</si>
  <si>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</si>
  <si>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</si>
  <si>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</si>
  <si>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</si>
  <si>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</si>
  <si>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</si>
  <si>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</si>
  <si>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</si>
  <si>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</si>
  <si>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</si>
  <si>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</si>
  <si>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</si>
  <si>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</si>
  <si>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</si>
  <si>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</si>
  <si>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</si>
  <si>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</si>
  <si>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</si>
  <si>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</si>
  <si>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</si>
  <si>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</si>
  <si>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</si>
  <si>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</si>
  <si>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</si>
  <si>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</si>
  <si>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</si>
  <si>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</si>
  <si>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</si>
  <si>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</si>
  <si>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</si>
  <si>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</si>
  <si>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</si>
  <si>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</si>
  <si>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</si>
  <si>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</si>
  <si>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</si>
  <si>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</si>
  <si>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</si>
  <si>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</si>
  <si>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</si>
  <si>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</si>
  <si>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</si>
  <si>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</si>
  <si>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</si>
  <si>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</si>
  <si>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</si>
  <si>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</si>
  <si>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</si>
  <si>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</si>
  <si>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</si>
  <si>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</si>
  <si>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</si>
  <si>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</si>
  <si>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</si>
  <si>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</si>
  <si>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</si>
  <si>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</si>
  <si>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</si>
  <si>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</si>
  <si>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</si>
  <si>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</si>
  <si>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</si>
  <si>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</si>
  <si>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</si>
  <si>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</si>
  <si>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</si>
  <si>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</si>
  <si>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</si>
  <si>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</si>
  <si>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</si>
  <si>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</si>
  <si>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</si>
  <si>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</si>
  <si>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</si>
  <si>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</si>
  <si>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</si>
  <si>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</si>
  <si>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</si>
  <si>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</si>
  <si>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</si>
  <si>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</si>
  <si>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</si>
  <si>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</si>
  <si>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</si>
  <si>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</si>
  <si>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</si>
  <si>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</si>
  <si>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</si>
  <si>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</si>
  <si>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</si>
  <si>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</si>
  <si>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</si>
  <si>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</si>
  <si>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</si>
  <si>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</si>
  <si>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</si>
  <si>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</si>
  <si>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</si>
  <si>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</si>
  <si>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</si>
  <si>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</si>
  <si>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</si>
  <si>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</si>
  <si>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</si>
  <si>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</si>
  <si>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</si>
  <si>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</si>
  <si>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</si>
  <si>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</si>
  <si>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</si>
  <si>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</si>
  <si>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</si>
  <si>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</si>
  <si>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</si>
  <si>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</si>
  <si>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</si>
  <si>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</si>
  <si>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</si>
  <si>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</si>
  <si>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</si>
  <si>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</si>
  <si>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</si>
  <si>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</si>
  <si>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</si>
  <si>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</si>
  <si>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</si>
  <si>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</si>
  <si>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</si>
  <si>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</si>
  <si>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</si>
  <si>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</si>
  <si>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</si>
  <si>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</si>
  <si>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</si>
  <si>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</si>
  <si>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</si>
  <si>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</si>
  <si>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</si>
  <si>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</si>
  <si>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</si>
  <si>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</si>
  <si>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</si>
  <si>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</si>
  <si>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</si>
  <si>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</si>
  <si>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</si>
  <si>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</si>
  <si>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</si>
  <si>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</si>
  <si>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</si>
  <si>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</si>
  <si>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</si>
  <si>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</si>
  <si>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</si>
  <si>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</si>
  <si>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</si>
  <si>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</si>
  <si>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</si>
  <si>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</si>
  <si>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</si>
  <si>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</si>
  <si>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</si>
  <si>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</si>
  <si>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</si>
  <si>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</si>
  <si>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</si>
  <si>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</si>
  <si>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</si>
  <si>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</si>
  <si>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</si>
  <si>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</si>
  <si>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</si>
  <si>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</si>
  <si>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</si>
  <si>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</si>
  <si>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</si>
  <si>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</si>
  <si>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</si>
  <si>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</si>
  <si>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</si>
  <si>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</si>
  <si>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</si>
  <si>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</si>
  <si>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</si>
  <si>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</si>
  <si>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</si>
  <si>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</si>
  <si>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</si>
  <si>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</si>
  <si>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</si>
  <si>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</si>
  <si>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</si>
  <si>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</si>
  <si>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</si>
  <si>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</si>
  <si>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</si>
  <si>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</si>
  <si>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</si>
  <si>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</si>
  <si>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</si>
  <si>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</si>
  <si>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</si>
  <si>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</si>
  <si>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</si>
  <si>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</si>
  <si>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</si>
  <si>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</si>
  <si>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</si>
  <si>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</si>
  <si>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</si>
  <si>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</si>
  <si>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</si>
  <si>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</si>
  <si>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</si>
  <si>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</si>
  <si>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</si>
  <si>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</si>
  <si>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</si>
  <si>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</si>
  <si>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</si>
  <si>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</si>
  <si>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</si>
  <si>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</si>
  <si>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</si>
  <si>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</si>
  <si>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</si>
  <si>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</si>
  <si>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</si>
  <si>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</si>
  <si>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</si>
  <si>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</si>
  <si>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</si>
  <si>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</si>
  <si>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</si>
  <si>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</si>
  <si>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</si>
  <si>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</si>
  <si>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</si>
  <si>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</si>
  <si>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</si>
  <si>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</si>
  <si>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</si>
  <si>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</si>
  <si>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</si>
  <si>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</si>
  <si>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</si>
  <si>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</si>
  <si>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</si>
  <si>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</si>
  <si>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</si>
  <si>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</si>
  <si>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</si>
  <si>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</si>
  <si>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</si>
  <si>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</si>
  <si>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</si>
  <si>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</si>
  <si>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</si>
  <si>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</si>
  <si>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</si>
  <si>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</si>
  <si>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</si>
  <si>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</si>
  <si>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</si>
  <si>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</si>
  <si>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</si>
  <si>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</si>
  <si>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</si>
  <si>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</si>
  <si>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</si>
  <si>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</si>
  <si>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</si>
  <si>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</si>
  <si>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</si>
  <si>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</si>
  <si>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</si>
  <si>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</si>
  <si>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</si>
  <si>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</si>
  <si>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</si>
  <si>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</si>
  <si>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</si>
  <si>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</si>
  <si>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</si>
  <si>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</si>
  <si>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</si>
  <si>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</si>
  <si>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</si>
  <si>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</si>
  <si>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</si>
  <si>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</si>
  <si>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</si>
  <si>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</si>
  <si>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</si>
  <si>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</si>
  <si>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</si>
  <si>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</si>
  <si>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</si>
  <si>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</si>
  <si>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</si>
  <si>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</si>
  <si>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</si>
  <si>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</si>
  <si>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</si>
  <si>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</si>
  <si>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</si>
  <si>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</si>
  <si>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</si>
  <si>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</si>
  <si>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</si>
  <si>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</si>
  <si>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</si>
  <si>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</si>
  <si>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</si>
  <si>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</si>
  <si>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</si>
  <si>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</si>
  <si>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</si>
  <si>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</si>
  <si>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</si>
  <si>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</si>
  <si>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</si>
  <si>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</si>
  <si>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</si>
  <si>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</si>
  <si>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</si>
  <si>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</si>
  <si>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</si>
  <si>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</si>
  <si>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</si>
  <si>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</si>
  <si>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</si>
  <si>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</si>
  <si>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</si>
  <si>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</si>
  <si>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</si>
  <si>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</si>
  <si>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</si>
  <si>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</si>
  <si>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</si>
  <si>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</si>
  <si>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</si>
  <si>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</si>
  <si>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</si>
  <si>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</si>
  <si>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</si>
  <si>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</si>
  <si>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</si>
  <si>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</si>
  <si>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</si>
  <si>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</si>
  <si>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</si>
  <si>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</si>
  <si>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</si>
  <si>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</si>
  <si>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</si>
  <si>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</si>
  <si>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</si>
  <si>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</si>
  <si>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</si>
  <si>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</si>
  <si>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</si>
  <si>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</si>
  <si>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</si>
  <si>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</si>
  <si>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</si>
  <si>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</si>
  <si>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</si>
  <si>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</si>
  <si>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</si>
  <si>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</si>
  <si>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</si>
  <si>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</si>
  <si>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</si>
  <si>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</si>
  <si>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</si>
  <si>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</si>
  <si>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</si>
  <si>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</si>
  <si>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</si>
  <si>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</si>
  <si>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</si>
  <si>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</si>
  <si>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</si>
  <si>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</si>
  <si>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</si>
  <si>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</si>
  <si>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</si>
  <si>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</si>
  <si>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</si>
  <si>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</si>
  <si>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</si>
  <si>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</si>
  <si>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</si>
  <si>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</si>
  <si>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</si>
  <si>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</si>
  <si>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</si>
  <si>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</si>
  <si>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</si>
  <si>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</si>
  <si>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</si>
  <si>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</si>
  <si>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</si>
  <si>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</si>
  <si>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</si>
  <si>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</si>
  <si>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</si>
  <si>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</si>
  <si>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</si>
  <si>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</si>
  <si>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</si>
  <si>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</si>
  <si>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</si>
  <si>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</si>
  <si>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</si>
  <si>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</si>
  <si>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</si>
  <si>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</si>
  <si>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</si>
  <si>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</si>
  <si>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</si>
  <si>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</si>
  <si>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</si>
  <si>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</si>
  <si>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</si>
  <si>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</si>
  <si>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</si>
  <si>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</si>
  <si>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</si>
  <si>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</si>
  <si>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</si>
  <si>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</si>
  <si>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</si>
  <si>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</si>
  <si>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</si>
  <si>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</si>
  <si>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</si>
  <si>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</si>
  <si>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</si>
  <si>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</si>
  <si>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</si>
  <si>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</si>
  <si>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</si>
  <si>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</si>
  <si>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</si>
  <si>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</si>
  <si>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</si>
  <si>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</si>
  <si>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</si>
  <si>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</si>
  <si>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</si>
  <si>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</si>
  <si>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</si>
  <si>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</si>
  <si>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</si>
  <si>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</si>
  <si>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</si>
  <si>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</si>
  <si>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</si>
  <si>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</si>
  <si>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</si>
  <si>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</si>
  <si>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</si>
  <si>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</si>
  <si>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</si>
  <si>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</si>
  <si>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</si>
  <si>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</si>
  <si>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</si>
  <si>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</si>
  <si>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</si>
  <si>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</si>
  <si>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</si>
  <si>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</si>
  <si>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</si>
  <si>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</si>
  <si>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</si>
  <si>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</si>
  <si>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</si>
  <si>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</si>
  <si>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</si>
  <si>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</si>
  <si>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</si>
  <si>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</si>
  <si>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</si>
  <si>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</si>
  <si>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</si>
  <si>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</si>
  <si>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</si>
  <si>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</si>
  <si>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</si>
  <si>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</si>
  <si>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</si>
  <si>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</si>
  <si>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</si>
  <si>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</si>
  <si>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</si>
  <si>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</si>
  <si>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</si>
  <si>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</si>
  <si>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</si>
  <si>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</si>
  <si>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</si>
  <si>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</si>
  <si>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</si>
  <si>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</si>
  <si>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</si>
  <si>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</si>
  <si>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</si>
  <si>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</si>
  <si>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</si>
  <si>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</si>
  <si>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</si>
  <si>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</si>
  <si>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</si>
  <si>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</si>
  <si>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</si>
  <si>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</si>
  <si>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</si>
  <si>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</si>
  <si>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</si>
  <si>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</si>
  <si>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</si>
  <si>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</si>
  <si>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</si>
  <si>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</si>
  <si>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</si>
  <si>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</si>
  <si>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</si>
  <si>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</si>
  <si>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</si>
  <si>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</si>
  <si>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</si>
  <si>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</si>
  <si>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</si>
  <si>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</si>
  <si>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</si>
  <si>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</si>
  <si>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</si>
  <si>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</si>
  <si>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</si>
  <si>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</si>
  <si>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</si>
  <si>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</si>
  <si>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</si>
  <si>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</si>
  <si>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</si>
  <si>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</si>
  <si>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</si>
  <si>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</si>
  <si>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</si>
  <si>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</si>
  <si>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</si>
  <si>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</si>
  <si>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</si>
  <si>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</si>
  <si>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</si>
  <si>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</si>
  <si>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</si>
  <si>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</si>
  <si>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</si>
  <si>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</si>
  <si>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</si>
  <si>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</si>
  <si>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</si>
  <si>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</si>
  <si>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</si>
  <si>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</si>
  <si>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</si>
  <si>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</si>
  <si>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</si>
  <si>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</si>
  <si>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</si>
  <si>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</si>
  <si>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</si>
  <si>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</si>
  <si>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</si>
  <si>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</si>
  <si>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</si>
  <si>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</si>
  <si>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</si>
  <si>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</si>
  <si>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</si>
  <si>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</si>
  <si>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</si>
  <si>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</si>
  <si>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</si>
  <si>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</si>
  <si>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</si>
  <si>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</si>
  <si>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</si>
  <si>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</si>
  <si>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</si>
  <si>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</si>
  <si>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</si>
  <si>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</si>
  <si>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</si>
  <si>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</si>
  <si>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</si>
  <si>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</si>
  <si>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</si>
  <si>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</si>
  <si>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</si>
  <si>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</si>
  <si>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</si>
  <si>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</si>
  <si>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</si>
  <si>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</si>
  <si>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</si>
  <si>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</si>
  <si>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</si>
  <si>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</si>
  <si>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</si>
  <si>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</si>
  <si>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</si>
  <si>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</si>
  <si>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</si>
  <si>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</si>
  <si>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</si>
  <si>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</si>
  <si>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</si>
  <si>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</si>
  <si>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</si>
  <si>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</si>
  <si>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</si>
  <si>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</si>
  <si>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</si>
  <si>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</si>
  <si>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</si>
  <si>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</si>
  <si>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</si>
  <si>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</si>
  <si>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</si>
  <si>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</si>
  <si>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</si>
  <si>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</si>
  <si>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</si>
  <si>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</si>
  <si>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</si>
  <si>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</si>
  <si>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</si>
  <si>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</si>
  <si>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</si>
  <si>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</si>
  <si>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</si>
  <si>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</si>
  <si>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</si>
  <si>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</si>
  <si>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</si>
  <si>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</si>
  <si>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</si>
  <si>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</si>
  <si>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</si>
  <si>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</si>
  <si>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</si>
  <si>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</si>
  <si>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</si>
  <si>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</si>
  <si>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</si>
  <si>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</si>
  <si>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</si>
  <si>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</si>
  <si>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</si>
  <si>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</si>
  <si>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</si>
  <si>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</si>
  <si>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</si>
  <si>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</si>
  <si>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</si>
  <si>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</si>
  <si>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</si>
  <si>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</si>
  <si>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</si>
  <si>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</si>
  <si>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</si>
  <si>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</si>
  <si>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</si>
  <si>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</si>
  <si>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</si>
  <si>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</si>
  <si>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</si>
  <si>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</si>
  <si>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</si>
  <si>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</si>
  <si>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</si>
  <si>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</si>
  <si>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</si>
  <si>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</si>
  <si>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</si>
  <si>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</si>
  <si>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</si>
  <si>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</si>
  <si>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</si>
  <si>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</si>
  <si>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</si>
  <si>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</si>
  <si>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</si>
  <si>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</si>
  <si>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</si>
  <si>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</si>
  <si>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</si>
  <si>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</si>
  <si>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</si>
  <si>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</si>
  <si>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</si>
  <si>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</si>
  <si>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</si>
  <si>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</si>
  <si>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</si>
  <si>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</si>
  <si>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</si>
  <si>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</si>
  <si>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</si>
  <si>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</si>
  <si>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</si>
  <si>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</si>
  <si>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</si>
  <si>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</si>
  <si>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</si>
  <si>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</si>
  <si>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</si>
  <si>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</si>
  <si>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</si>
  <si>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</si>
  <si>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</si>
  <si>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</si>
  <si>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</si>
  <si>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</si>
  <si>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</si>
  <si>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</si>
  <si>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</si>
  <si>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</si>
  <si>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</si>
  <si>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</si>
  <si>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</si>
  <si>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</si>
  <si>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</si>
  <si>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</si>
  <si>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</si>
  <si>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</si>
  <si>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</si>
  <si>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</si>
  <si>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</si>
  <si>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</si>
  <si>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</si>
  <si>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</si>
  <si>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</si>
  <si>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</si>
  <si>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</si>
  <si>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</si>
  <si>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</si>
  <si>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</si>
  <si>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</si>
  <si>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</si>
  <si>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</si>
  <si>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</si>
  <si>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</si>
  <si>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</si>
  <si>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</si>
  <si>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</si>
  <si>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</si>
  <si>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</si>
  <si>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</si>
  <si>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</si>
  <si>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</si>
  <si>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</si>
  <si>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</si>
  <si>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</si>
  <si>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</si>
  <si>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</si>
  <si>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</si>
  <si>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</si>
  <si>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</si>
  <si>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</si>
  <si>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</si>
  <si>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</si>
  <si>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</si>
  <si>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</si>
  <si>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</si>
  <si>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</si>
  <si>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</si>
  <si>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</si>
  <si>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</si>
  <si>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</si>
  <si>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</si>
  <si>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</si>
  <si>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</si>
  <si>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</si>
  <si>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</si>
  <si>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</si>
  <si>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</si>
  <si>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</si>
  <si>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</si>
  <si>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</si>
  <si>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</si>
  <si>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</si>
  <si>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</si>
  <si>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</si>
  <si>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</si>
  <si>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</si>
  <si>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</si>
  <si>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</si>
  <si>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</si>
  <si>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</si>
  <si>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</si>
  <si>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</si>
  <si>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</si>
  <si>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</si>
  <si>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</si>
  <si>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</si>
  <si>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</si>
  <si>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</si>
  <si>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</si>
  <si>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</si>
  <si>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</si>
  <si>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</si>
  <si>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</si>
  <si>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</si>
  <si>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</si>
  <si>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</si>
  <si>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</si>
  <si>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</si>
  <si>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</si>
  <si>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</si>
  <si>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</si>
  <si>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</si>
  <si>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</si>
  <si>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</si>
  <si>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</si>
  <si>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</si>
  <si>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</si>
  <si>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</si>
  <si>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</si>
  <si>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</si>
  <si>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</si>
  <si>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</si>
  <si>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</si>
  <si>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</si>
  <si>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</si>
  <si>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</si>
  <si>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</si>
  <si>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</si>
  <si>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</si>
  <si>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</si>
  <si>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</si>
  <si>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</si>
  <si>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</si>
  <si>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</si>
  <si>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</si>
  <si>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</si>
  <si>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</si>
  <si>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</si>
  <si>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</si>
  <si>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</si>
  <si>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</si>
  <si>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</si>
  <si>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</si>
  <si>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</si>
  <si>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</si>
  <si>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</si>
  <si>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</si>
  <si>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</si>
  <si>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</si>
  <si>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</si>
  <si>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</si>
  <si>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</si>
  <si>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</si>
  <si>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</si>
  <si>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</si>
  <si>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</si>
  <si>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</si>
  <si>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</si>
  <si>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</si>
  <si>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</si>
  <si>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</si>
  <si>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</si>
  <si>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</si>
  <si>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</si>
  <si>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</si>
  <si>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</si>
  <si>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</si>
  <si>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</si>
  <si>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</si>
  <si>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</si>
  <si>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</si>
  <si>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</si>
  <si>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</si>
  <si>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</si>
  <si>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</si>
  <si>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</si>
  <si>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</si>
  <si>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</si>
  <si>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</si>
  <si>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</si>
  <si>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</si>
  <si>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</si>
  <si>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</si>
  <si>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</si>
  <si>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</si>
  <si>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</si>
  <si>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</si>
  <si>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</si>
  <si>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</si>
  <si>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</si>
  <si>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</si>
  <si>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</si>
  <si>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</si>
  <si>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</si>
  <si>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</si>
  <si>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</si>
  <si>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</si>
  <si>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</si>
  <si>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</si>
  <si>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</si>
  <si>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</si>
  <si>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</si>
  <si>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</si>
  <si>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</si>
  <si>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</si>
  <si>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</si>
  <si>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</si>
  <si>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</si>
  <si>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</si>
  <si>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</si>
  <si>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</si>
  <si>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</si>
  <si>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</si>
  <si>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</si>
  <si>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</si>
  <si>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</si>
  <si>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</si>
  <si>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</si>
  <si>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</si>
  <si>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</si>
  <si>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</si>
  <si>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</si>
  <si>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</si>
  <si>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</si>
  <si>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</si>
  <si>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</si>
  <si>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</si>
  <si>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</si>
  <si>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</si>
  <si>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</si>
  <si>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</si>
  <si>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</si>
  <si>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</si>
  <si>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</si>
  <si>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</si>
  <si>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</si>
  <si>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</si>
  <si>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</si>
  <si>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</si>
  <si>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</si>
  <si>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</si>
  <si>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</si>
  <si>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</si>
  <si>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</si>
  <si>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</si>
  <si>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</si>
  <si>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</si>
  <si>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</si>
  <si>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</si>
  <si>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</si>
  <si>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</si>
  <si>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</si>
  <si>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</si>
  <si>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</si>
  <si>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</si>
  <si>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</si>
  <si>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</si>
  <si>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</si>
  <si>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</si>
  <si>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</si>
  <si>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</si>
  <si>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</si>
  <si>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</si>
  <si>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</si>
  <si>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</si>
  <si>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</si>
  <si>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</si>
  <si>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</si>
  <si>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</si>
  <si>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</si>
  <si>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</si>
  <si>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</si>
  <si>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</si>
  <si>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</si>
  <si>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</si>
  <si>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</si>
  <si>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</si>
  <si>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</si>
  <si>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</si>
  <si>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</si>
  <si>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</si>
  <si>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</si>
  <si>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</si>
  <si>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</si>
  <si>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</si>
  <si>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</si>
  <si>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</si>
  <si>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</si>
  <si>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</si>
  <si>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</si>
  <si>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</si>
  <si>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</si>
  <si>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</si>
  <si>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</si>
  <si>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</si>
  <si>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</si>
  <si>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</si>
  <si>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</si>
  <si>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</si>
  <si>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</si>
  <si>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</si>
  <si>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</si>
  <si>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</si>
  <si>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</si>
  <si>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</si>
  <si>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</si>
  <si>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</si>
  <si>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</si>
  <si>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</si>
  <si>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</si>
  <si>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</si>
  <si>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</si>
  <si>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</si>
  <si>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</si>
  <si>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</si>
  <si>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</si>
  <si>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</si>
  <si>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</si>
  <si>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</si>
  <si>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</si>
  <si>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</si>
  <si>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</si>
  <si>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</si>
  <si>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</si>
  <si>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</si>
  <si>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</si>
  <si>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</si>
  <si>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</si>
  <si>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</si>
  <si>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</si>
  <si>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</si>
  <si>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</si>
  <si>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</si>
  <si>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</si>
  <si>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</si>
  <si>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</si>
  <si>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</si>
  <si>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</si>
  <si>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</si>
  <si>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</si>
  <si>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</si>
  <si>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</si>
  <si>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</si>
  <si>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</si>
  <si>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</si>
  <si>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</si>
  <si>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</si>
  <si>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</si>
  <si>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</si>
  <si>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</si>
  <si>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</si>
  <si>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</si>
  <si>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</si>
  <si>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</si>
  <si>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</si>
  <si>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</si>
  <si>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</si>
  <si>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</si>
  <si>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</si>
  <si>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</si>
  <si>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</si>
  <si>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</si>
  <si>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</si>
  <si>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</si>
  <si>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</si>
  <si>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</si>
  <si>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</si>
  <si>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</si>
  <si>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</si>
  <si>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</si>
  <si>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</si>
  <si>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</si>
  <si>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</si>
  <si>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</si>
  <si>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</si>
  <si>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</si>
  <si>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</si>
  <si>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</si>
  <si>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</si>
  <si>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</si>
  <si>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</si>
  <si>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</si>
  <si>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</si>
  <si>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</si>
  <si>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</si>
  <si>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</si>
  <si>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</si>
  <si>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</si>
  <si>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</si>
  <si>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</si>
  <si>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</si>
  <si>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</si>
  <si>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</si>
  <si>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</si>
  <si>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</si>
  <si>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</si>
  <si>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</si>
  <si>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</si>
  <si>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</si>
  <si>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</si>
  <si>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</si>
  <si>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</si>
  <si>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</si>
  <si>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</si>
  <si>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</si>
  <si>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</si>
  <si>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</si>
  <si>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</si>
  <si>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</si>
  <si>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</si>
  <si>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</si>
  <si>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</si>
  <si>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</si>
  <si>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</si>
  <si>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</si>
  <si>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</si>
  <si>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</si>
  <si>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</si>
  <si>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</si>
  <si>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</si>
  <si>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</si>
  <si>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</si>
  <si>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</si>
  <si>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</si>
  <si>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</si>
  <si>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</si>
  <si>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</si>
  <si>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</si>
  <si>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</si>
  <si>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</si>
  <si>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</si>
  <si>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</si>
  <si>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</si>
  <si>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</si>
  <si>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</si>
  <si>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</si>
  <si>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</si>
  <si>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</si>
  <si>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</si>
  <si>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</si>
  <si>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</si>
  <si>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</si>
  <si>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</si>
  <si>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</si>
  <si>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</si>
  <si>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</si>
  <si>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</si>
  <si>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</si>
  <si>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</si>
  <si>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</si>
  <si>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</si>
  <si>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</si>
  <si>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</si>
  <si>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</si>
  <si>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</si>
  <si>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</si>
  <si>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</si>
  <si>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</si>
  <si>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</si>
  <si>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</si>
  <si>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</si>
  <si>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</si>
  <si>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</si>
  <si>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</si>
  <si>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</si>
  <si>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</si>
  <si>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</si>
  <si>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</si>
  <si>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</si>
  <si>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</si>
  <si>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</si>
  <si>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</si>
  <si>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</si>
  <si>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</si>
  <si>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</si>
  <si>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</si>
  <si>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</si>
  <si>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</si>
  <si>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</si>
  <si>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</si>
  <si>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</si>
  <si>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</si>
  <si>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</si>
  <si>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</si>
  <si>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</si>
  <si>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</si>
  <si>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</si>
  <si>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</si>
  <si>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</si>
  <si>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</si>
  <si>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</si>
  <si>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</si>
  <si>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</si>
  <si>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</si>
  <si>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</si>
  <si>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</si>
  <si>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</si>
  <si>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</si>
  <si>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</si>
  <si>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</si>
  <si>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</si>
  <si>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</si>
  <si>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</si>
  <si>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</si>
  <si>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</si>
  <si>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</si>
  <si>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</si>
  <si>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</si>
  <si>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</si>
  <si>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</si>
  <si>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</si>
  <si>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</si>
  <si>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</si>
  <si>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</si>
  <si>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</si>
  <si>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</si>
  <si>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</si>
  <si>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</si>
  <si>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</si>
  <si>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</si>
  <si>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</si>
  <si>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</si>
  <si>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</si>
  <si>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</si>
  <si>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</si>
  <si>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</si>
  <si>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</si>
  <si>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</si>
  <si>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</si>
  <si>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</si>
  <si>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</si>
  <si>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</si>
  <si>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</si>
  <si>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</si>
  <si>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</si>
  <si>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</si>
  <si>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</si>
  <si>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</si>
  <si>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</si>
  <si>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</si>
  <si>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</si>
  <si>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</si>
  <si>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</si>
  <si>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</si>
  <si>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</si>
  <si>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</si>
  <si>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</si>
  <si>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</si>
  <si>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</si>
  <si>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</si>
  <si>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</si>
  <si>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</si>
  <si>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</si>
  <si>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</si>
  <si>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</si>
  <si>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</si>
  <si>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</si>
  <si>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</si>
  <si>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</si>
  <si>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</si>
  <si>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</si>
  <si>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</si>
  <si>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</si>
  <si>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</si>
  <si>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</si>
  <si>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</si>
  <si>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</si>
  <si>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</si>
  <si>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</si>
  <si>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</si>
  <si>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</si>
  <si>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</si>
  <si>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</si>
  <si>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</si>
  <si>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</si>
  <si>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</si>
  <si>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</si>
  <si>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</si>
  <si>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</si>
  <si>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</si>
  <si>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</si>
  <si>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</si>
  <si>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</si>
  <si>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</si>
  <si>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</si>
  <si>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</si>
  <si>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</si>
  <si>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</si>
  <si>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</si>
  <si>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</si>
  <si>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</si>
  <si>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</si>
  <si>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</si>
  <si>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</si>
  <si>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</si>
  <si>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</si>
  <si>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</si>
  <si>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</si>
  <si>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</si>
  <si>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</si>
  <si>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</si>
  <si>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</si>
  <si>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</si>
  <si>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</si>
  <si>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</si>
  <si>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</si>
  <si>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</si>
  <si>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</si>
  <si>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</si>
  <si>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</si>
  <si>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</si>
  <si>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</si>
  <si>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</si>
  <si>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</si>
  <si>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</si>
  <si>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</si>
  <si>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</si>
  <si>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</si>
  <si>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</si>
  <si>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</si>
  <si>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</si>
  <si>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</si>
  <si>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</si>
  <si>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</si>
  <si>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</si>
  <si>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</si>
  <si>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</si>
  <si>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</si>
  <si>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</si>
  <si>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</si>
  <si>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</si>
  <si>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</si>
  <si>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</si>
  <si>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</si>
  <si>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</si>
  <si>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</si>
  <si>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</si>
  <si>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</si>
  <si>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</si>
  <si>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</si>
  <si>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</si>
  <si>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</si>
  <si>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</si>
  <si>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</si>
  <si>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</si>
  <si>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</si>
  <si>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</si>
  <si>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</si>
  <si>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</si>
  <si>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</si>
  <si>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</si>
  <si>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</si>
  <si>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</si>
  <si>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</si>
  <si>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</si>
  <si>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</si>
  <si>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</si>
  <si>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</si>
  <si>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</si>
  <si>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</si>
  <si>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</si>
  <si>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</si>
  <si>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</si>
  <si>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</si>
  <si>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</si>
  <si>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</si>
  <si>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</si>
  <si>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</si>
  <si>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</si>
  <si>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</si>
  <si>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</si>
  <si>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</si>
  <si>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</si>
  <si>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</si>
  <si>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</si>
  <si>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</si>
  <si>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</si>
  <si>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</si>
  <si>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</si>
  <si>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</si>
  <si>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</si>
  <si>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</si>
  <si>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</si>
  <si>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</si>
  <si>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</si>
  <si>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</si>
  <si>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</si>
  <si>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</si>
  <si>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</si>
  <si>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</si>
  <si>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</si>
  <si>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</si>
  <si>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</si>
  <si>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</si>
  <si>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</si>
  <si>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</si>
  <si>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</si>
  <si>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</si>
  <si>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</si>
  <si>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</si>
  <si>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</si>
  <si>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</si>
  <si>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</si>
  <si>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</si>
  <si>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</si>
  <si>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</si>
  <si>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</si>
  <si>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</si>
  <si>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</si>
  <si>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</si>
  <si>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</si>
  <si>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</si>
  <si>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</si>
  <si>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</si>
  <si>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</si>
  <si>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</si>
  <si>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</si>
  <si>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</si>
  <si>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</si>
  <si>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</si>
  <si>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</si>
  <si>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</si>
  <si>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</si>
  <si>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</si>
  <si>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</si>
  <si>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</si>
  <si>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</si>
  <si>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</si>
  <si>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</si>
  <si>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</si>
  <si>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</si>
  <si>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</si>
  <si>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</si>
  <si>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</si>
  <si>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</si>
  <si>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</si>
  <si>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</si>
  <si>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</si>
  <si>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</si>
  <si>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</si>
  <si>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</si>
  <si>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</si>
  <si>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</si>
  <si>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</si>
  <si>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</si>
  <si>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</si>
  <si>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</si>
  <si>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</si>
  <si>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</si>
  <si>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</si>
  <si>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</si>
  <si>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</si>
  <si>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</si>
  <si>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</si>
  <si>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</si>
  <si>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</si>
  <si>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</si>
  <si>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</si>
  <si>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</si>
  <si>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</si>
  <si>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</si>
  <si>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</si>
  <si>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</si>
  <si>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</si>
  <si>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</si>
  <si>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</si>
  <si>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</si>
  <si>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</si>
  <si>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</si>
  <si>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</si>
  <si>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</si>
  <si>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</si>
  <si>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</si>
  <si>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</si>
  <si>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</si>
  <si>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</si>
  <si>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</si>
  <si>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</si>
  <si>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</si>
  <si>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</si>
  <si>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</si>
  <si>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</si>
  <si>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</si>
  <si>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</si>
  <si>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</si>
  <si>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</si>
  <si>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</si>
  <si>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</si>
  <si>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</si>
  <si>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</si>
  <si>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</si>
  <si>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</si>
  <si>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</si>
  <si>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</si>
  <si>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</si>
  <si>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</si>
  <si>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</si>
  <si>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</si>
  <si>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</si>
  <si>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</si>
  <si>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</si>
  <si>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</si>
  <si>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</si>
  <si>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</si>
  <si>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</si>
  <si>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</si>
  <si>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</si>
  <si>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</si>
  <si>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</si>
  <si>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</si>
  <si>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</si>
  <si>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</si>
  <si>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</si>
  <si>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</si>
  <si>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</si>
  <si>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</si>
  <si>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</si>
  <si>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</si>
  <si>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</si>
  <si>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</si>
  <si>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</si>
  <si>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</si>
  <si>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</si>
  <si>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</si>
  <si>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</si>
  <si>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</si>
  <si>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</si>
  <si>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</si>
  <si>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</si>
  <si>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</si>
  <si>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</si>
  <si>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</si>
  <si>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</si>
  <si>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</si>
  <si>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</si>
  <si>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</si>
  <si>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</si>
  <si>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</si>
  <si>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</si>
  <si>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</si>
  <si>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</si>
  <si>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</si>
  <si>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</si>
  <si>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</si>
  <si>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</si>
  <si>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</si>
  <si>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</si>
  <si>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</si>
  <si>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</si>
  <si>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</si>
  <si>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</si>
  <si>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</si>
  <si>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</si>
  <si>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</si>
  <si>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</si>
  <si>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</si>
  <si>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</si>
  <si>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</si>
  <si>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</si>
  <si>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</si>
  <si>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</si>
  <si>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</si>
  <si>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</si>
  <si>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</si>
  <si>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</si>
  <si>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</si>
  <si>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</si>
  <si>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</si>
  <si>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</si>
  <si>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</si>
  <si>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</si>
  <si>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</si>
  <si>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</si>
  <si>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</si>
  <si>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</si>
  <si>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</si>
  <si>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</si>
  <si>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</si>
  <si>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</si>
  <si>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</si>
  <si>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</si>
  <si>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</si>
  <si>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</si>
  <si>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</si>
  <si>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</si>
  <si>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</si>
  <si>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</si>
  <si>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</si>
  <si>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</si>
  <si>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</si>
  <si>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</si>
  <si>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</si>
  <si>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</si>
  <si>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</si>
  <si>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</si>
  <si>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</si>
  <si>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</si>
  <si>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</si>
  <si>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</si>
  <si>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</si>
  <si>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</si>
  <si>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</si>
  <si>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</si>
  <si>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</si>
  <si>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</si>
  <si>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</si>
  <si>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</si>
  <si>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</si>
  <si>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</si>
  <si>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</si>
  <si>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</si>
  <si>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</si>
  <si>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</si>
  <si>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</si>
  <si>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</si>
  <si>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</si>
  <si>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</si>
  <si>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</si>
  <si>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</si>
  <si>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</si>
  <si>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</si>
  <si>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</si>
  <si>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</si>
  <si>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</si>
  <si>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</si>
  <si>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</si>
  <si>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</si>
  <si>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</si>
  <si>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</si>
  <si>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</si>
  <si>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</si>
  <si>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</si>
  <si>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</si>
  <si>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</si>
  <si>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</si>
  <si>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</si>
  <si>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</si>
  <si>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</si>
  <si>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</si>
  <si>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</si>
  <si>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</si>
  <si>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</si>
  <si>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</si>
  <si>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</si>
  <si>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</si>
  <si>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</si>
  <si>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</si>
  <si>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</si>
  <si>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</si>
  <si>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</si>
  <si>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</si>
  <si>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</si>
  <si>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</si>
  <si>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</si>
  <si>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</si>
  <si>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</si>
  <si>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</si>
  <si>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</si>
  <si>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</si>
  <si>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</si>
  <si>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</si>
  <si>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</si>
  <si>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</si>
  <si>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</si>
  <si>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</si>
  <si>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</si>
  <si>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</si>
  <si>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</si>
  <si>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</si>
  <si>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</si>
  <si>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</si>
  <si>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</si>
  <si>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</si>
  <si>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</si>
  <si>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</si>
  <si>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</si>
  <si>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</si>
  <si>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</si>
  <si>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</si>
  <si>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</si>
  <si>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</si>
  <si>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</si>
  <si>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</si>
  <si>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</si>
  <si>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</si>
  <si>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</si>
  <si>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</si>
  <si>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</si>
  <si>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</si>
  <si>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</si>
  <si>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</si>
  <si>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</si>
  <si>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</si>
  <si>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</si>
  <si>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</si>
  <si>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</si>
  <si>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</si>
  <si>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</si>
  <si>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</si>
  <si>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</si>
  <si>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</si>
  <si>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</si>
  <si>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</si>
  <si>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</si>
  <si>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</si>
  <si>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</si>
  <si>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</si>
  <si>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</si>
  <si>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</si>
  <si>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</si>
  <si>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</si>
  <si>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</si>
  <si>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</si>
  <si>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</si>
  <si>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</si>
  <si>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</si>
  <si>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</si>
  <si>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</si>
  <si>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</si>
  <si>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</si>
  <si>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</si>
  <si>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</si>
  <si>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</si>
  <si>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</si>
  <si>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</si>
  <si>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</si>
  <si>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</si>
  <si>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</si>
  <si>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</si>
  <si>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</si>
  <si>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</si>
  <si>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</si>
  <si>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</si>
  <si>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</si>
  <si>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</si>
  <si>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</si>
  <si>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</si>
  <si>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</si>
  <si>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</si>
  <si>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</si>
  <si>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</si>
  <si>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</si>
  <si>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</si>
  <si>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</si>
  <si>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</si>
  <si>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</si>
  <si>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</si>
  <si>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</si>
  <si>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</si>
  <si>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</si>
  <si>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</si>
  <si>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</si>
  <si>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</si>
  <si>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</si>
  <si>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</si>
  <si>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</si>
  <si>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</si>
  <si>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</si>
  <si>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</si>
  <si>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</si>
  <si>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</si>
  <si>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</si>
  <si>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</si>
  <si>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</si>
  <si>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</si>
  <si>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</si>
  <si>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</si>
  <si>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</si>
  <si>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</si>
  <si>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</si>
  <si>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</si>
  <si>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</si>
  <si>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</si>
  <si>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</si>
  <si>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</si>
  <si>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</si>
  <si>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</si>
  <si>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</si>
  <si>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</si>
  <si>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</si>
  <si>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</si>
  <si>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</si>
  <si>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</si>
  <si>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</si>
  <si>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</si>
  <si>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</si>
  <si>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</si>
  <si>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</si>
  <si>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</si>
  <si>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</si>
  <si>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</si>
  <si>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</si>
  <si>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</si>
  <si>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</si>
  <si>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</si>
  <si>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</si>
  <si>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</si>
  <si>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</si>
  <si>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</si>
  <si>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</si>
  <si>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</si>
  <si>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</si>
  <si>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</si>
  <si>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</si>
  <si>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</si>
  <si>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</si>
  <si>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</si>
  <si>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</si>
  <si>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</si>
  <si>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</si>
  <si>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</si>
  <si>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</si>
  <si>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</si>
  <si>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</si>
  <si>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</si>
  <si>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</si>
  <si>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</si>
  <si>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</si>
  <si>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</si>
  <si>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</si>
  <si>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</si>
  <si>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</si>
  <si>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</si>
  <si>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</si>
  <si>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</si>
  <si>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</si>
  <si>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</si>
  <si>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</si>
  <si>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</si>
  <si>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</si>
  <si>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</si>
  <si>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</si>
  <si>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</si>
  <si>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</si>
  <si>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</si>
  <si>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</si>
  <si>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</si>
  <si>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</si>
  <si>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</si>
  <si>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</si>
  <si>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</si>
  <si>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</si>
  <si>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</si>
  <si>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</si>
  <si>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</si>
  <si>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</si>
  <si>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</si>
  <si>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</si>
  <si>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</si>
  <si>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</si>
  <si>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</si>
  <si>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</si>
  <si>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</si>
  <si>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</si>
  <si>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</si>
  <si>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</si>
  <si>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</si>
  <si>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</si>
  <si>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</si>
  <si>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</si>
  <si>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</si>
  <si>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</si>
  <si>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</si>
  <si>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</si>
  <si>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</si>
  <si>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</si>
  <si>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</si>
  <si>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</si>
  <si>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</si>
  <si>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</si>
  <si>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</si>
  <si>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</si>
  <si>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</si>
  <si>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</si>
  <si>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</si>
  <si>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</si>
  <si>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</si>
  <si>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</si>
  <si>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</si>
  <si>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</si>
  <si>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</si>
  <si>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</si>
  <si>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</si>
  <si>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</si>
  <si>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</si>
  <si>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</si>
  <si>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</si>
  <si>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</si>
  <si>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</si>
  <si>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</si>
  <si>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</si>
  <si>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</si>
  <si>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</si>
  <si>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</si>
  <si>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</si>
  <si>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</si>
  <si>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</si>
  <si>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</si>
  <si>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</si>
  <si>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</si>
  <si>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</si>
  <si>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</si>
  <si>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</si>
  <si>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</si>
  <si>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</si>
  <si>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</si>
  <si>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</si>
  <si>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</si>
  <si>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</si>
  <si>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</si>
  <si>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</si>
  <si>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</si>
  <si>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</si>
  <si>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</si>
  <si>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</si>
  <si>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</si>
  <si>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</si>
  <si>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</si>
  <si>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</si>
  <si>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</si>
  <si>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</si>
  <si>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</si>
  <si>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</si>
  <si>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</si>
  <si>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</si>
  <si>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</si>
  <si>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</si>
  <si>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</si>
  <si>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</si>
  <si>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</si>
  <si>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</si>
  <si>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</si>
  <si>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</si>
  <si>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</si>
  <si>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</si>
  <si>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</si>
  <si>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</si>
  <si>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</si>
  <si>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</si>
  <si>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</si>
  <si>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</si>
  <si>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</si>
  <si>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</si>
  <si>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</si>
  <si>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</si>
  <si>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</si>
  <si>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</si>
  <si>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</si>
  <si>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</si>
  <si>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</si>
  <si>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</si>
  <si>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</si>
  <si>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</si>
  <si>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</si>
  <si>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</si>
  <si>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</si>
  <si>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</si>
  <si>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</si>
  <si>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</si>
  <si>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</si>
  <si>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</si>
  <si>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</si>
  <si>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</si>
  <si>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</si>
  <si>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</si>
  <si>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</si>
  <si>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</si>
  <si>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</si>
  <si>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</si>
  <si>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</si>
  <si>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</si>
  <si>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</si>
  <si>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</si>
  <si>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</si>
  <si>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</si>
  <si>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</si>
  <si>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</si>
  <si>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</si>
  <si>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</si>
  <si>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</si>
  <si>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</si>
  <si>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</si>
  <si>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</si>
  <si>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</si>
  <si>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</si>
  <si>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</si>
  <si>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</si>
  <si>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</si>
  <si>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</si>
  <si>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</si>
  <si>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</si>
  <si>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</si>
  <si>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</si>
  <si>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</si>
  <si>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</si>
  <si>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</si>
  <si>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</si>
  <si>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</si>
  <si>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</si>
  <si>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</si>
  <si>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</si>
  <si>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</si>
  <si>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</si>
  <si>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</si>
  <si>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</si>
  <si>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</si>
  <si>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</si>
  <si>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</si>
  <si>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</si>
  <si>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</si>
  <si>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</si>
  <si>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</si>
  <si>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</si>
  <si>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</si>
  <si>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</si>
  <si>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</si>
  <si>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</si>
  <si>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</si>
  <si>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</si>
  <si>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</si>
  <si>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</si>
  <si>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</si>
  <si>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</si>
  <si>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</si>
  <si>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</si>
  <si>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</si>
  <si>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</si>
  <si>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</si>
  <si>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</si>
  <si>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</si>
  <si>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</si>
  <si>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</si>
  <si>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</si>
  <si>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</si>
  <si>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</si>
  <si>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</si>
  <si>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</si>
  <si>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</si>
  <si>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</si>
  <si>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</si>
  <si>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</si>
  <si>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</si>
  <si>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</si>
  <si>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</si>
  <si>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</si>
  <si>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</si>
  <si>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</si>
  <si>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</si>
  <si>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</si>
  <si>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</si>
  <si>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</si>
  <si>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</si>
  <si>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</si>
  <si>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</si>
  <si>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</si>
  <si>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</si>
  <si>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</si>
  <si>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</si>
  <si>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</si>
  <si>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</si>
  <si>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</si>
  <si>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</si>
  <si>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</si>
  <si>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</si>
  <si>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</si>
  <si>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</si>
  <si>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</si>
  <si>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</si>
  <si>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</si>
  <si>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</si>
  <si>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</si>
  <si>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</si>
  <si>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</si>
  <si>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</si>
  <si>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</si>
  <si>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</si>
  <si>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</si>
  <si>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</si>
  <si>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</si>
  <si>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</si>
  <si>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</si>
  <si>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</si>
  <si>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</si>
  <si>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</si>
  <si>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</si>
  <si>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</si>
  <si>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</si>
  <si>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</si>
  <si>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</si>
  <si>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</si>
  <si>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</si>
  <si>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</si>
  <si>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</si>
  <si>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</si>
  <si>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</si>
  <si>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</si>
  <si>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</si>
  <si>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</si>
  <si>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</si>
  <si>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</si>
  <si>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</si>
  <si>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</si>
  <si>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</si>
  <si>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</si>
  <si>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</si>
  <si>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</si>
  <si>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</si>
  <si>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</si>
  <si>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</si>
  <si>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</si>
  <si>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</si>
  <si>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</si>
  <si>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</si>
  <si>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</si>
  <si>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</si>
  <si>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</si>
  <si>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</si>
  <si>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</si>
  <si>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</si>
  <si>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</si>
  <si>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</si>
  <si>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</si>
  <si>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</si>
  <si>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</si>
  <si>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</si>
  <si>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</si>
  <si>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</si>
  <si>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</si>
  <si>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</si>
  <si>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</si>
  <si>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</si>
  <si>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</si>
  <si>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</si>
  <si>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</si>
  <si>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</si>
  <si>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</si>
  <si>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</si>
  <si>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</si>
  <si>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</si>
  <si>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</si>
  <si>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</si>
  <si>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</si>
  <si>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</si>
  <si>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</si>
  <si>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</si>
  <si>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</si>
  <si>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</si>
  <si>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</si>
  <si>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</si>
  <si>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</si>
  <si>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</si>
  <si>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</si>
  <si>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</si>
  <si>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</si>
  <si>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</si>
  <si>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</si>
  <si>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</si>
  <si>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</si>
  <si>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</si>
  <si>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</si>
  <si>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</si>
  <si>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</si>
  <si>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</si>
  <si>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</si>
  <si>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</si>
  <si>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</si>
  <si>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</si>
  <si>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</si>
  <si>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</si>
  <si>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</si>
  <si>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</si>
  <si>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</si>
  <si>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</si>
  <si>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</si>
  <si>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</si>
  <si>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</si>
  <si>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</si>
  <si>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</si>
  <si>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</si>
  <si>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</si>
  <si>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</si>
  <si>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</si>
  <si>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</si>
  <si>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</si>
  <si>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</si>
  <si>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</si>
  <si>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</si>
  <si>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</si>
  <si>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</si>
  <si>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</si>
  <si>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</si>
  <si>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</si>
  <si>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</si>
  <si>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</si>
  <si>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</si>
  <si>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</si>
  <si>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</si>
  <si>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</si>
  <si>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</si>
  <si>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</si>
  <si>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</si>
  <si>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</si>
  <si>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</si>
  <si>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</si>
  <si>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</si>
  <si>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</si>
  <si>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</si>
  <si>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</si>
  <si>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</si>
  <si>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</si>
  <si>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</si>
  <si>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</si>
  <si>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</si>
  <si>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</si>
  <si>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</si>
  <si>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</si>
  <si>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</si>
  <si>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</si>
  <si>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</si>
  <si>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</si>
  <si>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</si>
  <si>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</si>
  <si>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</si>
  <si>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</si>
  <si>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</si>
  <si>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</si>
  <si>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</si>
  <si>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</si>
  <si>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</si>
  <si>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</si>
  <si>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</si>
  <si>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</si>
  <si>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</si>
  <si>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</si>
  <si>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</si>
  <si>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</si>
  <si>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</si>
  <si>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</si>
  <si>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</si>
  <si>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</si>
  <si>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</si>
  <si>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</si>
  <si>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</si>
  <si>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</si>
  <si>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</si>
  <si>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</si>
  <si>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</si>
  <si>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</si>
  <si>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</si>
  <si>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</si>
  <si>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</si>
  <si>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</si>
  <si>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</si>
  <si>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</si>
  <si>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</si>
  <si>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</si>
  <si>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</si>
  <si>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</si>
  <si>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</si>
  <si>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</si>
  <si>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</si>
  <si>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</si>
  <si>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</si>
  <si>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</si>
  <si>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</si>
  <si>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</si>
  <si>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</si>
  <si>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</si>
  <si>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</si>
  <si>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</si>
  <si>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</si>
  <si>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</si>
  <si>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</si>
  <si>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</si>
  <si>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</si>
  <si>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</si>
  <si>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</si>
  <si>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</si>
  <si>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</si>
  <si>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</si>
  <si>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</si>
  <si>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</si>
  <si>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</si>
  <si>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</si>
  <si>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</si>
  <si>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</si>
  <si>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</si>
  <si>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</si>
  <si>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</si>
  <si>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</si>
  <si>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</si>
  <si>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</si>
  <si>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</si>
  <si>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</si>
  <si>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</si>
  <si>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</si>
  <si>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</si>
  <si>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</si>
  <si>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</si>
  <si>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</si>
  <si>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</si>
  <si>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</si>
  <si>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</si>
  <si>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</si>
  <si>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</si>
  <si>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</si>
  <si>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</si>
  <si>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</si>
  <si>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</si>
  <si>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</si>
  <si>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</si>
  <si>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</si>
  <si>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</si>
  <si>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</si>
  <si>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</si>
  <si>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</si>
  <si>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</si>
  <si>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</si>
  <si>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</si>
  <si>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</si>
  <si>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</si>
  <si>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</si>
  <si>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</si>
  <si>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</si>
  <si>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</si>
  <si>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</si>
  <si>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</si>
  <si>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</si>
  <si>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</si>
  <si>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</si>
  <si>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</si>
  <si>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</si>
  <si>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</si>
  <si>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</si>
  <si>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</si>
  <si>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</si>
  <si>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</si>
  <si>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</si>
  <si>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</si>
  <si>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</si>
  <si>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</si>
  <si>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</si>
  <si>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</si>
  <si>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</si>
  <si>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</si>
  <si>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</si>
  <si>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</si>
  <si>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</si>
  <si>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</si>
  <si>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</si>
  <si>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</si>
  <si>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</si>
  <si>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</si>
  <si>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</si>
  <si>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</si>
  <si>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</si>
  <si>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</si>
  <si>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</si>
  <si>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</si>
  <si>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</si>
  <si>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</si>
  <si>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</si>
  <si>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</si>
  <si>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</si>
  <si>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</si>
  <si>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</si>
  <si>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</si>
  <si>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</si>
  <si>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</si>
  <si>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</si>
  <si>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</si>
  <si>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</si>
  <si>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</si>
  <si>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</si>
  <si>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</si>
  <si>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</si>
  <si>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</si>
  <si>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</si>
  <si>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</si>
  <si>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</si>
  <si>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</si>
  <si>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</si>
  <si>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</si>
  <si>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</si>
  <si>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</si>
  <si>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</si>
  <si>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</si>
  <si>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</si>
  <si>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</si>
  <si>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</si>
  <si>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</si>
  <si>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</si>
  <si>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</si>
  <si>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</si>
  <si>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</si>
  <si>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</si>
  <si>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</si>
  <si>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</si>
  <si>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</si>
  <si>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</si>
  <si>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</si>
  <si>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</si>
  <si>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</si>
  <si>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</si>
  <si>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</si>
  <si>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</si>
  <si>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</si>
  <si>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</si>
  <si>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</si>
  <si>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</si>
  <si>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</si>
  <si>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</si>
  <si>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</si>
  <si>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</si>
  <si>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</si>
  <si>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</si>
  <si>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</si>
  <si>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</si>
  <si>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</si>
  <si>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</si>
  <si>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</si>
  <si>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</si>
  <si>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</si>
  <si>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</si>
  <si>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</si>
  <si>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</si>
  <si>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</si>
  <si>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</si>
  <si>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</si>
  <si>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</si>
  <si>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</si>
  <si>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</si>
  <si>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</si>
  <si>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</si>
  <si>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</si>
  <si>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</si>
  <si>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</si>
  <si>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</si>
  <si>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</si>
  <si>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</si>
  <si>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</si>
  <si>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</si>
  <si>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</si>
  <si>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</si>
  <si>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</si>
  <si>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</si>
  <si>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</si>
  <si>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</si>
  <si>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</si>
  <si>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</si>
  <si>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</si>
  <si>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</si>
  <si>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</si>
  <si>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</si>
  <si>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</si>
  <si>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</si>
  <si>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</si>
  <si>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</si>
  <si>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</si>
  <si>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</si>
  <si>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</si>
  <si>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</si>
  <si>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</si>
  <si>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</si>
  <si>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</si>
  <si>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</si>
  <si>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</si>
  <si>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</si>
  <si>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</si>
  <si>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</si>
  <si>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</si>
  <si>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</si>
  <si>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</si>
  <si>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</si>
  <si>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</si>
  <si>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</si>
  <si>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</si>
  <si>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</si>
  <si>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</si>
  <si>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</si>
  <si>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</si>
  <si>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</si>
  <si>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</si>
  <si>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</si>
  <si>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</si>
  <si>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</si>
  <si>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</si>
  <si>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</si>
  <si>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</si>
  <si>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</si>
  <si>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</si>
  <si>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</si>
  <si>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</si>
  <si>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</si>
  <si>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</si>
  <si>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</si>
  <si>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</si>
  <si>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</si>
  <si>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</si>
  <si>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</si>
  <si>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</si>
  <si>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</si>
  <si>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</si>
  <si>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</si>
  <si>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</si>
  <si>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</si>
  <si>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</si>
  <si>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</si>
  <si>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</si>
  <si>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</si>
  <si>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</si>
  <si>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</si>
  <si>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</si>
  <si>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</si>
  <si>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</si>
  <si>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</si>
  <si>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</si>
  <si>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</si>
  <si>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</si>
  <si>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</si>
  <si>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</si>
  <si>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</si>
  <si>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</si>
  <si>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</si>
  <si>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</si>
  <si>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</si>
  <si>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</si>
  <si>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</si>
  <si>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</si>
  <si>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</si>
  <si>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</si>
  <si>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</si>
  <si>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</si>
  <si>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</si>
  <si>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</si>
  <si>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</si>
  <si>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</si>
  <si>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</si>
  <si>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</si>
  <si>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</si>
  <si>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</si>
  <si>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</si>
  <si>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</si>
  <si>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</si>
  <si>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</si>
  <si>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</si>
  <si>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</si>
  <si>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</si>
  <si>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</si>
  <si>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</si>
  <si>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</si>
  <si>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</si>
  <si>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</si>
  <si>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</si>
  <si>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</si>
  <si>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</si>
  <si>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</si>
  <si>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</si>
  <si>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</si>
  <si>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</si>
  <si>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</si>
  <si>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</si>
  <si>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</si>
  <si>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</si>
  <si>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</si>
  <si>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</si>
  <si>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</si>
  <si>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</si>
  <si>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</si>
  <si>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</si>
  <si>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</si>
  <si>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</si>
  <si>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</si>
  <si>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</si>
  <si>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</si>
  <si>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</si>
  <si>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</si>
  <si>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</si>
  <si>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</si>
  <si>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</si>
  <si>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</si>
  <si>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</si>
  <si>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</si>
  <si>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</si>
  <si>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</si>
  <si>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</si>
  <si>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</si>
  <si>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</si>
  <si>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</si>
  <si>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</si>
  <si>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</si>
  <si>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</si>
  <si>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</si>
  <si>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</si>
  <si>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</si>
  <si>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</si>
  <si>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</si>
  <si>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</si>
  <si>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</si>
  <si>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</si>
  <si>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</si>
  <si>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</si>
  <si>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</si>
  <si>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</si>
  <si>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</si>
  <si>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</si>
  <si>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</si>
  <si>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</si>
  <si>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</si>
  <si>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</si>
  <si>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</si>
  <si>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</si>
  <si>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</si>
  <si>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</si>
  <si>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</si>
  <si>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</si>
  <si>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</si>
  <si>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</si>
  <si>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</si>
  <si>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</si>
  <si>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</si>
  <si>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</si>
  <si>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</si>
  <si>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</si>
  <si>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</si>
  <si>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</si>
  <si>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</si>
  <si>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</si>
  <si>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</si>
  <si>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</si>
  <si>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</si>
  <si>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</si>
  <si>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</si>
  <si>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</si>
  <si>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</si>
  <si>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</si>
  <si>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</si>
  <si>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</si>
  <si>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</si>
  <si>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</si>
  <si>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</si>
  <si>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</si>
  <si>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</si>
  <si>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</si>
  <si>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</si>
  <si>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</si>
  <si>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</si>
  <si>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</si>
  <si>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</si>
  <si>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</si>
  <si>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</si>
  <si>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</si>
  <si>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</si>
  <si>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</si>
  <si>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</si>
  <si>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</si>
  <si>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</si>
  <si>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</si>
  <si>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</si>
  <si>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</si>
  <si>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</si>
  <si>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</si>
  <si>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</si>
  <si>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</si>
  <si>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</si>
  <si>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</si>
  <si>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</si>
  <si>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</si>
  <si>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</si>
  <si>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</si>
  <si>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</si>
  <si>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</si>
  <si>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</si>
  <si>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</si>
  <si>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</si>
  <si>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</si>
  <si>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</si>
  <si>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</si>
  <si>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</si>
  <si>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</si>
  <si>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</si>
  <si>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</si>
  <si>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</si>
  <si>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</si>
  <si>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</si>
  <si>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</si>
  <si>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</si>
  <si>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</si>
  <si>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</si>
  <si>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</si>
  <si>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</si>
  <si>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</si>
  <si>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</si>
  <si>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</si>
  <si>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</si>
  <si>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</si>
  <si>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</si>
  <si>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</si>
  <si>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</si>
  <si>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</si>
  <si>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</si>
  <si>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</si>
  <si>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</si>
  <si>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</si>
  <si>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</si>
  <si>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</si>
  <si>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</si>
  <si>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</si>
  <si>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</si>
  <si>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</si>
  <si>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</si>
  <si>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</si>
  <si>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</si>
  <si>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</si>
  <si>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</si>
  <si>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</si>
  <si>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</si>
  <si>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</si>
  <si>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</si>
  <si>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</si>
  <si>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</si>
  <si>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</si>
  <si>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</si>
  <si>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</si>
  <si>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</si>
  <si>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</si>
  <si>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</si>
  <si>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</si>
  <si>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</si>
  <si>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</si>
  <si>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</si>
  <si>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</si>
  <si>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</si>
  <si>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</si>
  <si>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</si>
  <si>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</si>
  <si>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</si>
  <si>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</si>
  <si>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</si>
  <si>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</si>
  <si>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</si>
  <si>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</si>
  <si>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</si>
  <si>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</si>
  <si>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</si>
  <si>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</si>
  <si>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</si>
  <si>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</si>
  <si>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</si>
  <si>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</si>
  <si>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</si>
  <si>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</si>
  <si>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</si>
  <si>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</si>
  <si>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</si>
  <si>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</si>
  <si>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</si>
  <si>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</si>
  <si>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</si>
  <si>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</si>
  <si>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</si>
  <si>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</si>
  <si>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</si>
  <si>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</si>
  <si>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</si>
  <si>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</si>
  <si>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</si>
  <si>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</si>
  <si>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</si>
  <si>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</si>
  <si>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</si>
  <si>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</si>
  <si>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</si>
  <si>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</si>
  <si>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</si>
  <si>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</si>
  <si>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</si>
  <si>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</si>
  <si>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</si>
  <si>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</si>
  <si>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</si>
  <si>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</si>
  <si>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</si>
  <si>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</si>
  <si>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</si>
  <si>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</si>
  <si>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</si>
  <si>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</si>
  <si>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</si>
  <si>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</si>
  <si>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</si>
  <si>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</si>
  <si>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</si>
  <si>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</si>
  <si>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</si>
  <si>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</si>
  <si>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</si>
  <si>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</si>
  <si>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</si>
  <si>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</si>
  <si>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</si>
  <si>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</si>
  <si>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</si>
  <si>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</si>
  <si>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</si>
  <si>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</si>
  <si>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</si>
  <si>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</si>
  <si>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</si>
  <si>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</si>
  <si>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</si>
  <si>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</si>
  <si>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</si>
  <si>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</si>
  <si>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</si>
  <si>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</si>
  <si>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</si>
  <si>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</si>
  <si>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</si>
  <si>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</si>
  <si>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</si>
  <si>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</si>
  <si>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</si>
  <si>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</si>
  <si>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</si>
  <si>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</si>
  <si>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</si>
  <si>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</si>
  <si>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</si>
  <si>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</si>
  <si>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</si>
  <si>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</si>
  <si>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</si>
  <si>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</si>
  <si>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</si>
  <si>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</si>
  <si>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</si>
  <si>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</si>
  <si>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</si>
  <si>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</si>
  <si>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</si>
  <si>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</si>
  <si>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</si>
  <si>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</si>
  <si>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</si>
  <si>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</si>
  <si>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</si>
  <si>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</si>
  <si>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</si>
  <si>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</si>
  <si>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</si>
  <si>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</si>
  <si>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</si>
  <si>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</si>
  <si>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</si>
  <si>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</si>
  <si>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</si>
  <si>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</si>
  <si>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</si>
  <si>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</si>
  <si>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</si>
  <si>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</si>
  <si>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</si>
  <si>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</si>
  <si>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</si>
  <si>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</si>
  <si>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</si>
  <si>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</si>
  <si>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</si>
  <si>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</si>
  <si>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</si>
  <si>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</si>
  <si>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</si>
  <si>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</si>
  <si>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</si>
  <si>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</si>
  <si>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</si>
  <si>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</si>
  <si>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</si>
  <si>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</si>
  <si>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</si>
  <si>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</si>
  <si>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</si>
  <si>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</si>
  <si>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</si>
  <si>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</si>
  <si>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</si>
  <si>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</si>
  <si>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</si>
  <si>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</si>
  <si>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</si>
  <si>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</si>
  <si>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</si>
  <si>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</si>
  <si>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</si>
  <si>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</si>
  <si>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</si>
  <si>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</si>
  <si>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</si>
  <si>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</si>
  <si>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</si>
  <si>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</si>
  <si>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</si>
  <si>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</si>
  <si>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</si>
  <si>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</si>
  <si>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</si>
  <si>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</si>
  <si>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</si>
  <si>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</si>
  <si>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</si>
  <si>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</si>
  <si>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</si>
  <si>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</si>
  <si>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</si>
  <si>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</si>
  <si>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</si>
  <si>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</si>
  <si>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</si>
  <si>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</si>
  <si>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</si>
  <si>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</si>
  <si>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</si>
  <si>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</si>
  <si>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</si>
  <si>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</si>
  <si>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</si>
  <si>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</si>
  <si>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</si>
  <si>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</si>
  <si>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</si>
  <si>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</si>
  <si>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</si>
  <si>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</si>
  <si>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</si>
  <si>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</si>
  <si>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</si>
  <si>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</si>
  <si>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</si>
  <si>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</si>
  <si>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</si>
  <si>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</si>
  <si>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</si>
  <si>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</si>
  <si>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</si>
  <si>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</si>
  <si>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</si>
  <si>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</si>
  <si>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</si>
  <si>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</si>
  <si>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</si>
  <si>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</si>
  <si>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</si>
  <si>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</si>
  <si>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</si>
  <si>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</si>
  <si>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</si>
  <si>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</si>
  <si>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</si>
  <si>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</si>
  <si>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</si>
  <si>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</si>
  <si>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</si>
  <si>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</si>
  <si>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</si>
  <si>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</si>
  <si>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</si>
  <si>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</si>
  <si>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</si>
  <si>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</si>
  <si>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</si>
  <si>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</si>
  <si>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</si>
  <si>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</si>
  <si>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</si>
  <si>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</si>
  <si>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</si>
  <si>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</si>
  <si>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</si>
  <si>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</si>
  <si>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</si>
  <si>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</si>
  <si>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</si>
  <si>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</si>
  <si>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</si>
  <si>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</si>
  <si>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</si>
  <si>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</si>
  <si>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</si>
  <si>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</si>
  <si>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</si>
  <si>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</si>
  <si>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</si>
  <si>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</si>
  <si>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</si>
  <si>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</si>
  <si>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</si>
  <si>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</si>
  <si>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</si>
  <si>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</si>
  <si>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</si>
  <si>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</si>
  <si>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</si>
  <si>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</si>
  <si>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</si>
  <si>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</si>
  <si>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</si>
  <si>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</si>
  <si>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</si>
  <si>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</si>
  <si>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</si>
  <si>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</si>
  <si>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</si>
  <si>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</si>
  <si>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</si>
  <si>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</si>
  <si>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</si>
  <si>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</si>
  <si>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</si>
  <si>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</si>
  <si>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</si>
  <si>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</si>
  <si>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</si>
  <si>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</si>
  <si>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</si>
  <si>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</si>
  <si>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</si>
  <si>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</si>
  <si>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</si>
  <si>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</si>
  <si>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</si>
  <si>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</si>
  <si>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</si>
  <si>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</si>
  <si>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</si>
  <si>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</si>
  <si>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</si>
  <si>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</si>
  <si>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</si>
  <si>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</si>
  <si>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</si>
  <si>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</si>
  <si>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</si>
  <si>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</si>
  <si>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</si>
  <si>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</si>
  <si>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</si>
  <si>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</si>
  <si>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</si>
  <si>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</si>
  <si>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</si>
  <si>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</si>
  <si>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</si>
  <si>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</si>
  <si>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</si>
  <si>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</si>
  <si>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</si>
  <si>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</si>
  <si>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</si>
  <si>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</si>
  <si>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</si>
  <si>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</si>
  <si>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</si>
  <si>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</si>
  <si>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</si>
  <si>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</si>
  <si>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</si>
  <si>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</si>
  <si>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</si>
  <si>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</si>
  <si>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</si>
  <si>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</si>
  <si>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</si>
  <si>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</si>
  <si>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</si>
  <si>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</si>
  <si>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</si>
  <si>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</si>
  <si>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</si>
  <si>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</si>
  <si>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</si>
  <si>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</si>
  <si>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</si>
  <si>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</si>
  <si>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</si>
  <si>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</si>
  <si>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</si>
  <si>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</si>
  <si>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</si>
  <si>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</si>
  <si>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</si>
  <si>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</si>
  <si>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</si>
  <si>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</si>
  <si>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</si>
  <si>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</si>
  <si>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</si>
  <si>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</si>
  <si>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</si>
  <si>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</si>
  <si>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</si>
  <si>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</si>
  <si>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</si>
  <si>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</si>
  <si>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</si>
  <si>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</si>
  <si>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</si>
  <si>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</si>
  <si>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</si>
  <si>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</si>
  <si>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</si>
  <si>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</si>
  <si>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</si>
  <si>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</si>
  <si>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</si>
  <si>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</si>
  <si>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</si>
  <si>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</si>
  <si>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</si>
  <si>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</si>
  <si>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</si>
  <si>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</si>
  <si>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</si>
  <si>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</si>
  <si>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</si>
  <si>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</si>
  <si>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</si>
  <si>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</si>
  <si>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</si>
  <si>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</si>
  <si>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</si>
  <si>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</si>
  <si>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</si>
  <si>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</si>
  <si>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</si>
  <si>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</si>
  <si>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</si>
  <si>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</si>
  <si>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</si>
  <si>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</si>
  <si>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</si>
  <si>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</si>
  <si>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</si>
  <si>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</si>
  <si>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</si>
  <si>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</si>
  <si>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</si>
  <si>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</si>
  <si>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</si>
  <si>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</si>
  <si>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</si>
  <si>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</si>
  <si>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</si>
  <si>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</si>
  <si>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</si>
  <si>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</si>
  <si>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</si>
  <si>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</si>
  <si>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</si>
  <si>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</si>
  <si>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</si>
  <si>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</si>
  <si>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</si>
  <si>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</si>
  <si>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</si>
  <si>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</si>
  <si>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</si>
  <si>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</si>
  <si>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</si>
  <si>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</si>
  <si>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</si>
  <si>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</si>
  <si>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</si>
  <si>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</si>
  <si>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</si>
  <si>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</si>
  <si>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</si>
  <si>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</si>
  <si>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</si>
  <si>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</si>
  <si>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</si>
  <si>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</si>
  <si>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</si>
  <si>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</si>
  <si>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</si>
  <si>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</si>
  <si>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</si>
  <si>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</si>
  <si>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</si>
  <si>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</si>
  <si>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</si>
  <si>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</si>
  <si>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</si>
  <si>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</si>
  <si>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</si>
  <si>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</si>
  <si>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</si>
  <si>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</si>
  <si>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</si>
  <si>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</si>
  <si>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</si>
  <si>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</si>
  <si>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</si>
  <si>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</si>
  <si>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</si>
  <si>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</si>
  <si>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</si>
  <si>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</si>
  <si>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</si>
  <si>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</si>
  <si>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</si>
  <si>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</si>
  <si>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</si>
  <si>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</si>
  <si>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</si>
  <si>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</si>
  <si>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</si>
  <si>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</si>
  <si>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</si>
  <si>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</si>
  <si>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</si>
  <si>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</si>
  <si>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</si>
  <si>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</si>
  <si>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</si>
  <si>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</si>
  <si>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</si>
  <si>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</si>
  <si>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</si>
  <si>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</si>
  <si>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</si>
  <si>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</si>
  <si>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</si>
  <si>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</si>
  <si>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</si>
  <si>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</si>
  <si>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</si>
  <si>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</si>
  <si>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</si>
  <si>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</si>
  <si>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</si>
  <si>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</si>
  <si>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</si>
  <si>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</si>
  <si>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</si>
  <si>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</si>
  <si>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</si>
  <si>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</si>
  <si>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</si>
  <si>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</si>
  <si>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</si>
  <si>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</si>
  <si>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</si>
  <si>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</si>
  <si>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</si>
  <si>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</si>
  <si>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</si>
  <si>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</si>
  <si>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</si>
  <si>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</si>
  <si>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</si>
  <si>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</si>
  <si>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</si>
  <si>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</si>
  <si>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</si>
  <si>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</si>
  <si>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</si>
  <si>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</si>
  <si>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</si>
  <si>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</si>
  <si>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</si>
  <si>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</si>
  <si>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</si>
  <si>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</si>
  <si>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</si>
  <si>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</si>
  <si>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</si>
  <si>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</si>
  <si>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</si>
  <si>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</si>
  <si>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</si>
  <si>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</si>
  <si>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</si>
  <si>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</si>
  <si>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</si>
  <si>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</si>
  <si>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</si>
  <si>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</si>
  <si>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</si>
  <si>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</si>
  <si>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</si>
  <si>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</si>
  <si>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</si>
  <si>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</si>
  <si>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</si>
  <si>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</si>
  <si>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</si>
  <si>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</si>
  <si>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</si>
  <si>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</si>
  <si>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</si>
  <si>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</si>
  <si>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</si>
  <si>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</si>
  <si>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</si>
  <si>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</si>
  <si>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</si>
  <si>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</si>
  <si>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</si>
  <si>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</si>
  <si>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</si>
  <si>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</si>
  <si>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</si>
  <si>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</si>
  <si>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</si>
  <si>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</si>
  <si>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</si>
  <si>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</si>
  <si>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</si>
  <si>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</si>
  <si>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</si>
  <si>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</si>
  <si>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</si>
  <si>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</si>
  <si>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</si>
  <si>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</si>
  <si>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</si>
  <si>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</si>
  <si>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</si>
  <si>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</si>
  <si>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</si>
  <si>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</si>
  <si>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</si>
  <si>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</si>
  <si>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</si>
  <si>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</si>
  <si>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</si>
  <si>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</si>
  <si>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</si>
  <si>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</si>
  <si>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</si>
  <si>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</si>
  <si>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</si>
  <si>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</si>
  <si>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</si>
  <si>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</si>
  <si>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</si>
  <si>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</si>
  <si>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</si>
  <si>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</si>
  <si>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</si>
  <si>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</si>
  <si>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</si>
  <si>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</si>
  <si>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</si>
  <si>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</si>
  <si>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</si>
  <si>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</si>
  <si>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</si>
  <si>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</si>
  <si>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</si>
  <si>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</si>
  <si>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</si>
  <si>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</si>
  <si>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</si>
  <si>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</si>
  <si>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</si>
  <si>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</si>
  <si>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</si>
  <si>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</si>
  <si>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</si>
  <si>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</si>
  <si>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</si>
  <si>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</si>
  <si>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</si>
  <si>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</si>
  <si>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</si>
  <si>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</si>
  <si>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</si>
  <si>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</si>
  <si>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</si>
  <si>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</si>
  <si>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</si>
  <si>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</si>
  <si>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</si>
  <si>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</si>
  <si>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</si>
  <si>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</si>
  <si>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</si>
  <si>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</si>
  <si>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</si>
  <si>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</si>
  <si>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</si>
  <si>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</si>
  <si>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</si>
  <si>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</si>
  <si>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</si>
  <si>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</si>
  <si>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</si>
  <si>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</si>
  <si>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</si>
  <si>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</si>
  <si>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</si>
  <si>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</si>
  <si>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</si>
  <si>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</si>
  <si>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</si>
  <si>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</si>
  <si>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</si>
  <si>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</si>
  <si>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</si>
  <si>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</si>
  <si>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</si>
  <si>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</si>
  <si>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</si>
  <si>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</si>
  <si>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</si>
  <si>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</si>
  <si>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</si>
  <si>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</si>
  <si>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</si>
  <si>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</si>
  <si>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</si>
  <si>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</si>
  <si>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</si>
  <si>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</si>
  <si>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</si>
  <si>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</si>
  <si>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</si>
  <si>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</si>
  <si>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</si>
  <si>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</si>
  <si>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</si>
  <si>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</si>
  <si>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</si>
  <si>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</si>
  <si>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</si>
  <si>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</si>
  <si>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</si>
  <si>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</si>
  <si>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</si>
  <si>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</si>
  <si>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</si>
  <si>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</si>
  <si>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</si>
  <si>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</si>
  <si>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</si>
  <si>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</si>
  <si>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</si>
  <si>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</si>
  <si>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</si>
  <si>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</si>
  <si>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</si>
  <si>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</si>
  <si>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</si>
  <si>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</si>
  <si>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</si>
  <si>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</si>
  <si>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</si>
  <si>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</si>
  <si>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</si>
  <si>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</si>
  <si>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</si>
  <si>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</si>
  <si>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</si>
  <si>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</si>
  <si>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</si>
  <si>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</si>
  <si>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</si>
  <si>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</si>
  <si>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</si>
  <si>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</si>
  <si>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</si>
  <si>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</si>
  <si>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</si>
  <si>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</si>
  <si>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</si>
  <si>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</si>
  <si>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</si>
  <si>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</si>
  <si>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</si>
  <si>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</si>
  <si>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</si>
  <si>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</si>
  <si>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</si>
  <si>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</si>
  <si>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</si>
  <si>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</si>
  <si>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</si>
  <si>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</si>
  <si>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</si>
  <si>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</si>
  <si>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</si>
  <si>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</si>
  <si>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</si>
  <si>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</si>
  <si>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</si>
  <si>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</si>
  <si>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</si>
  <si>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</si>
  <si>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</si>
  <si>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</si>
  <si>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</si>
  <si>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</si>
  <si>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</si>
  <si>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</si>
  <si>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</si>
  <si>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</si>
  <si>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</si>
  <si>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</si>
  <si>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</si>
  <si>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</si>
  <si>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</si>
  <si>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</si>
  <si>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</si>
  <si>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</si>
  <si>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</si>
  <si>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</si>
  <si>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</si>
  <si>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</si>
  <si>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</si>
  <si>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</si>
  <si>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</si>
  <si>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</si>
  <si>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</si>
  <si>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</si>
  <si>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</si>
  <si>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</si>
  <si>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</si>
  <si>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</si>
  <si>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</si>
  <si>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</si>
  <si>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</si>
  <si>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</si>
  <si>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</si>
  <si>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</si>
  <si>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</si>
  <si>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</si>
  <si>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</si>
  <si>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</si>
  <si>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</si>
  <si>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</si>
  <si>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</si>
  <si>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</si>
  <si>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</si>
  <si>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</si>
  <si>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</si>
  <si>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</si>
  <si>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</si>
  <si>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</si>
  <si>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</si>
  <si>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</si>
  <si>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</si>
  <si>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</si>
  <si>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</si>
  <si>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</si>
  <si>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</si>
  <si>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</si>
  <si>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</si>
  <si>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</si>
  <si>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</si>
  <si>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</si>
  <si>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</si>
  <si>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</si>
  <si>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</si>
  <si>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</si>
  <si>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</si>
  <si>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</si>
  <si>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</si>
  <si>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</si>
  <si>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</si>
  <si>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</si>
  <si>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</si>
  <si>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</si>
  <si>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</si>
  <si>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</si>
  <si>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</si>
  <si>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</si>
  <si>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</si>
  <si>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</si>
  <si>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</si>
  <si>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</si>
  <si>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</si>
  <si>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</si>
  <si>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</si>
  <si>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</si>
  <si>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</si>
  <si>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</si>
  <si>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</si>
  <si>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</si>
  <si>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</si>
  <si>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</si>
  <si>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</si>
  <si>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</si>
  <si>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</si>
  <si>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</si>
  <si>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</si>
  <si>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</si>
  <si>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</si>
  <si>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</si>
  <si>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</si>
  <si>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</si>
  <si>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</si>
  <si>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</si>
  <si>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</si>
  <si>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</si>
  <si>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</si>
  <si>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</si>
  <si>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</si>
  <si>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</si>
  <si>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</si>
  <si>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</si>
  <si>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</si>
  <si>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</si>
  <si>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</si>
  <si>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</si>
  <si>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</si>
  <si>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</si>
  <si>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</si>
  <si>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</si>
  <si>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</si>
  <si>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</si>
  <si>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</si>
  <si>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</si>
  <si>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</si>
  <si>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</si>
  <si>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</si>
  <si>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</si>
  <si>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</si>
  <si>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</si>
  <si>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</si>
  <si>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</si>
  <si>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</si>
  <si>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</si>
  <si>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</si>
  <si>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</si>
  <si>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</si>
  <si>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</si>
  <si>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</si>
  <si>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</si>
  <si>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</si>
  <si>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</si>
  <si>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</si>
  <si>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</si>
  <si>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</si>
  <si>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</si>
  <si>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</si>
  <si>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</si>
  <si>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</si>
  <si>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</si>
  <si>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</si>
  <si>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</si>
  <si>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</si>
  <si>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</si>
  <si>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</si>
  <si>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</si>
  <si>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</si>
  <si>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</si>
  <si>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</si>
  <si>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</si>
  <si>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</si>
  <si>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</si>
  <si>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</si>
  <si>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</si>
  <si>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</si>
  <si>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</si>
  <si>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</si>
  <si>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</si>
  <si>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</si>
  <si>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</si>
  <si>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</si>
  <si>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</si>
  <si>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</si>
  <si>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</si>
  <si>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</si>
  <si>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</si>
  <si>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</si>
  <si>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</si>
  <si>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</si>
  <si>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</si>
  <si>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</si>
  <si>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</si>
  <si>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</si>
  <si>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</si>
  <si>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</si>
  <si>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</si>
  <si>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</si>
  <si>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</si>
  <si>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</si>
  <si>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</si>
  <si>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</si>
  <si>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</si>
  <si>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</si>
  <si>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</si>
  <si>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</si>
  <si>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</si>
  <si>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</si>
  <si>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</si>
  <si>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</si>
  <si>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</si>
  <si>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</si>
  <si>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</si>
  <si>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</si>
  <si>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</si>
  <si>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</si>
  <si>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</si>
  <si>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</si>
  <si>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</si>
  <si>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</si>
  <si>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</si>
  <si>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</si>
  <si>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</si>
  <si>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</si>
  <si>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</si>
  <si>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</si>
  <si>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</si>
  <si>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</si>
  <si>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</si>
  <si>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</si>
  <si>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</si>
  <si>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</si>
  <si>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</si>
  <si>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</si>
  <si>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</si>
  <si>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</si>
  <si>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</si>
  <si>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</si>
  <si>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</si>
  <si>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</si>
  <si>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</si>
  <si>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</si>
  <si>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</si>
  <si>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</si>
  <si>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</si>
  <si>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</si>
  <si>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</si>
  <si>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</si>
  <si>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</si>
  <si>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</si>
  <si>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</si>
  <si>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</si>
  <si>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</si>
  <si>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</si>
  <si>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</si>
  <si>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</si>
  <si>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</si>
  <si>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</si>
  <si>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</si>
  <si>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</si>
  <si>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</si>
  <si>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</si>
  <si>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</si>
  <si>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</si>
  <si>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</si>
  <si>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</si>
  <si>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</si>
  <si>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</si>
  <si>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</si>
  <si>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</si>
  <si>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</si>
  <si>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</si>
  <si>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</si>
  <si>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</si>
  <si>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</si>
  <si>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</si>
  <si>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</si>
  <si>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</si>
  <si>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</si>
  <si>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</si>
  <si>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</si>
  <si>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</si>
  <si>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</si>
  <si>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</si>
  <si>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</si>
  <si>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</si>
  <si>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</si>
  <si>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</si>
  <si>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</si>
  <si>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</si>
  <si>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</si>
  <si>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</si>
  <si>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</si>
  <si>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</si>
  <si>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</si>
  <si>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</si>
  <si>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</si>
  <si>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</si>
  <si>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</si>
  <si>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</si>
  <si>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</si>
  <si>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</si>
  <si>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</si>
  <si>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</si>
  <si>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</si>
  <si>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</si>
  <si>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</si>
  <si>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</si>
  <si>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</si>
  <si>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</si>
  <si>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</si>
  <si>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</si>
  <si>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</si>
  <si>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</si>
  <si>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</si>
  <si>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</si>
  <si>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</si>
  <si>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</si>
  <si>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</si>
  <si>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</si>
  <si>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</si>
  <si>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</si>
  <si>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</si>
  <si>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</si>
  <si>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</si>
  <si>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</si>
  <si>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</si>
  <si>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</si>
  <si>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</si>
  <si>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</si>
  <si>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</si>
  <si>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</si>
  <si>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</si>
  <si>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</si>
  <si>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</si>
  <si>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</si>
  <si>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</si>
  <si>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</si>
  <si>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</si>
  <si>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</si>
  <si>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</si>
  <si>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</si>
  <si>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</si>
  <si>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</si>
  <si>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</si>
  <si>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</si>
  <si>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</si>
  <si>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</si>
  <si>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</si>
  <si>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</si>
  <si>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</si>
  <si>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</si>
  <si>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</si>
  <si>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</si>
  <si>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</si>
  <si>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</si>
  <si>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</si>
  <si>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</si>
  <si>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</si>
  <si>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</si>
  <si>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</si>
  <si>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</si>
  <si>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</si>
  <si>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</si>
  <si>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</si>
  <si>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</si>
  <si>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</si>
  <si>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</si>
  <si>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</si>
  <si>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</si>
  <si>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</si>
  <si>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</si>
  <si>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</si>
  <si>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</si>
  <si>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</si>
  <si>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</si>
  <si>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</si>
  <si>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</si>
  <si>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</si>
  <si>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</si>
  <si>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</si>
  <si>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</si>
  <si>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</si>
  <si>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</si>
  <si>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</si>
  <si>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</si>
  <si>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</si>
  <si>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</si>
  <si>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</si>
  <si>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</si>
  <si>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</si>
  <si>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</si>
  <si>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</si>
  <si>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</si>
  <si>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</si>
  <si>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</si>
  <si>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</si>
  <si>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</si>
  <si>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</si>
  <si>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</si>
  <si>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</si>
  <si>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</si>
  <si>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</si>
  <si>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</si>
  <si>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</si>
  <si>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</si>
  <si>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</si>
  <si>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</si>
  <si>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</si>
  <si>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</si>
  <si>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</si>
  <si>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</si>
  <si>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</si>
  <si>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</si>
  <si>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</si>
  <si>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</si>
  <si>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</si>
  <si>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</si>
  <si>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</si>
  <si>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</si>
  <si>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</si>
  <si>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</si>
  <si>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</si>
  <si>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</si>
  <si>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</si>
  <si>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</si>
  <si>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</si>
  <si>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</si>
  <si>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</si>
  <si>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</si>
  <si>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</si>
  <si>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</si>
  <si>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</si>
  <si>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</si>
  <si>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</si>
  <si>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</si>
  <si>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</si>
  <si>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</si>
  <si>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</si>
  <si>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</si>
  <si>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</si>
  <si>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</si>
  <si>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</si>
  <si>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</si>
  <si>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</si>
  <si>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</si>
  <si>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</si>
  <si>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</si>
  <si>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</si>
  <si>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</si>
  <si>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</si>
  <si>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</si>
  <si>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</si>
  <si>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</si>
  <si>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</si>
  <si>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</si>
  <si>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</si>
  <si>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</si>
  <si>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</si>
  <si>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</si>
  <si>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</si>
  <si>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</si>
  <si>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</si>
  <si>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</si>
  <si>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</si>
  <si>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</si>
  <si>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</si>
  <si>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</si>
  <si>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</si>
  <si>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</si>
  <si>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</si>
  <si>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</si>
  <si>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</si>
  <si>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</si>
  <si>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</si>
  <si>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</si>
  <si>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</si>
  <si>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</si>
  <si>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</si>
  <si>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</si>
  <si>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</si>
  <si>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</si>
  <si>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</si>
  <si>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</si>
  <si>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</si>
  <si>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</si>
  <si>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</si>
  <si>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</si>
  <si>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</si>
  <si>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</si>
  <si>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</si>
  <si>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</si>
  <si>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</si>
  <si>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</si>
  <si>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</si>
  <si>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</si>
  <si>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</si>
  <si>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</si>
  <si>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</si>
  <si>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</si>
  <si>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</si>
  <si>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</si>
  <si>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</si>
  <si>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</si>
  <si>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</si>
  <si>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</si>
  <si>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</si>
  <si>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</si>
  <si>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</si>
  <si>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</si>
  <si>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</si>
  <si>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</si>
  <si>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</si>
  <si>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</si>
  <si>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</si>
  <si>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</si>
  <si>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</si>
  <si>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</si>
  <si>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</si>
  <si>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</si>
  <si>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</si>
  <si>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</si>
  <si>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</si>
  <si>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</si>
  <si>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</si>
  <si>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</si>
  <si>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</si>
  <si>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</si>
  <si>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</si>
  <si>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</si>
  <si>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</si>
  <si>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</si>
  <si>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</si>
  <si>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</si>
  <si>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</si>
  <si>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</si>
  <si>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</si>
  <si>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</si>
  <si>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</si>
  <si>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</si>
  <si>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</si>
  <si>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</si>
  <si>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</si>
  <si>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</si>
  <si>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</si>
  <si>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</si>
  <si>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</si>
  <si>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</si>
  <si>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</si>
  <si>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</si>
  <si>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</si>
  <si>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</si>
  <si>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</si>
  <si>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</si>
  <si>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</si>
  <si>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</si>
  <si>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</si>
  <si>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</si>
  <si>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</si>
  <si>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</si>
  <si>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</si>
  <si>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</si>
  <si>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</si>
  <si>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</si>
  <si>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</si>
  <si>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</si>
  <si>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</si>
  <si>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</si>
  <si>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</si>
  <si>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</si>
  <si>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</si>
  <si>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</si>
  <si>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</si>
  <si>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</si>
  <si>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</si>
  <si>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</si>
  <si>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</si>
  <si>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</si>
  <si>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</si>
  <si>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</si>
  <si>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</si>
  <si>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</si>
  <si>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</si>
  <si>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</si>
  <si>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</si>
  <si>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</si>
  <si>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</si>
  <si>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</si>
  <si>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</si>
  <si>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</si>
  <si>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</si>
  <si>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</si>
  <si>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</si>
  <si>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</si>
  <si>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</si>
  <si>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</si>
  <si>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</si>
  <si>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</si>
  <si>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</si>
  <si>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</si>
  <si>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</si>
  <si>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</si>
  <si>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</si>
  <si>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</si>
  <si>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</si>
  <si>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</si>
  <si>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</si>
  <si>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</si>
  <si>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</si>
  <si>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</si>
  <si>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</si>
  <si>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</si>
  <si>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</si>
  <si>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</si>
  <si>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</si>
  <si>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</si>
  <si>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</si>
  <si>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</si>
  <si>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</si>
  <si>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</si>
  <si>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</si>
  <si>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</si>
  <si>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</si>
  <si>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</si>
  <si>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</si>
  <si>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</si>
  <si>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</si>
  <si>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</si>
  <si>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</si>
  <si>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</si>
  <si>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</si>
  <si>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</si>
  <si>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</si>
  <si>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</si>
  <si>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</si>
  <si>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</si>
  <si>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</si>
  <si>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</si>
  <si>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</si>
  <si>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</si>
  <si>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</si>
  <si>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</si>
  <si>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</si>
  <si>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</si>
  <si>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</si>
  <si>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</si>
  <si>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</si>
  <si>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</si>
  <si>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</si>
  <si>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</si>
  <si>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</si>
  <si>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</si>
  <si>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</si>
  <si>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</si>
  <si>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</si>
  <si>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</si>
  <si>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</si>
  <si>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</si>
  <si>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</si>
  <si>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</si>
  <si>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</si>
  <si>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</si>
  <si>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</si>
  <si>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</si>
  <si>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</si>
  <si>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</si>
  <si>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</si>
  <si>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</si>
  <si>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</si>
  <si>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</si>
  <si>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</si>
  <si>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</si>
  <si>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</si>
  <si>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</si>
  <si>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</si>
  <si>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</si>
  <si>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</si>
  <si>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</si>
  <si>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</si>
  <si>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</si>
  <si>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</si>
  <si>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</si>
  <si>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</si>
  <si>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</si>
  <si>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</si>
  <si>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</si>
  <si>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</si>
  <si>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</si>
  <si>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</si>
  <si>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</si>
  <si>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</si>
  <si>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</si>
  <si>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</si>
  <si>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</si>
  <si>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</si>
  <si>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</si>
  <si>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</si>
  <si>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</si>
  <si>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</si>
  <si>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</si>
  <si>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</si>
  <si>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</si>
  <si>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</si>
  <si>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</si>
  <si>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</si>
  <si>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</si>
  <si>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</si>
  <si>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</si>
  <si>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</si>
  <si>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</si>
  <si>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</si>
  <si>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</si>
  <si>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</si>
  <si>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</si>
  <si>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</si>
  <si>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</si>
  <si>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</si>
  <si>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</si>
  <si>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</si>
  <si>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</si>
  <si>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</si>
  <si>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</si>
  <si>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</si>
  <si>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</si>
  <si>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</si>
  <si>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</si>
  <si>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</si>
  <si>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</si>
  <si>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</si>
  <si>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</si>
  <si>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</si>
  <si>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</si>
  <si>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</si>
  <si>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</si>
  <si>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</si>
  <si>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</si>
  <si>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</si>
  <si>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</si>
  <si>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</si>
  <si>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</si>
  <si>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</si>
  <si>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</si>
  <si>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</si>
  <si>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</si>
  <si>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</si>
  <si>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</si>
  <si>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</si>
  <si>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</si>
  <si>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</si>
  <si>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</si>
  <si>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</si>
  <si>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</si>
  <si>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</si>
  <si>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</si>
  <si>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</si>
  <si>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</si>
  <si>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</si>
  <si>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</si>
  <si>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</si>
  <si>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</si>
  <si>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</si>
  <si>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</si>
  <si>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</si>
  <si>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</si>
  <si>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</si>
  <si>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</si>
  <si>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</si>
  <si>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</si>
  <si>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</si>
  <si>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</si>
  <si>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</si>
  <si>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</si>
  <si>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</si>
  <si>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</si>
  <si>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</si>
  <si>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</si>
  <si>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</si>
  <si>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</si>
  <si>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</si>
  <si>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</si>
  <si>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</si>
  <si>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</si>
  <si>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</si>
  <si>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</si>
  <si>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</si>
  <si>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</si>
  <si>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</si>
  <si>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</si>
  <si>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</si>
  <si>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</si>
  <si>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</si>
  <si>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</si>
  <si>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</si>
  <si>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</si>
  <si>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</si>
  <si>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</si>
  <si>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</si>
  <si>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</si>
  <si>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</si>
  <si>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</si>
  <si>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</si>
  <si>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</si>
  <si>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</si>
  <si>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</si>
  <si>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</si>
  <si>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</si>
  <si>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</si>
  <si>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</si>
  <si>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</si>
  <si>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</si>
  <si>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</si>
  <si>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</si>
  <si>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</si>
  <si>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</si>
  <si>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</si>
  <si>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</si>
  <si>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</si>
  <si>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</si>
  <si>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</si>
  <si>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</si>
  <si>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</si>
  <si>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</si>
  <si>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</si>
  <si>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</si>
  <si>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</si>
  <si>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</si>
  <si>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</si>
  <si>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</si>
  <si>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</si>
  <si>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</si>
  <si>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</si>
  <si>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</si>
  <si>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</si>
  <si>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</si>
  <si>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</si>
  <si>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</si>
  <si>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</si>
  <si>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</si>
  <si>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</si>
  <si>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</si>
  <si>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</si>
  <si>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</si>
  <si>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</si>
  <si>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</si>
  <si>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</si>
  <si>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</si>
  <si>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</si>
  <si>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</si>
  <si>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</si>
  <si>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</si>
  <si>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</si>
  <si>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</si>
  <si>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</si>
  <si>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</si>
  <si>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</si>
  <si>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</si>
  <si>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</si>
  <si>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</si>
  <si>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</si>
  <si>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</si>
  <si>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</si>
  <si>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</si>
  <si>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</si>
  <si>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</si>
  <si>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</si>
  <si>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</si>
  <si>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</si>
  <si>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</si>
  <si>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</si>
  <si>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</si>
  <si>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</si>
  <si>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</si>
  <si>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</si>
  <si>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</si>
  <si>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</si>
  <si>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</si>
  <si>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</si>
  <si>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</si>
  <si>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</si>
  <si>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</si>
  <si>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</si>
  <si>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</si>
  <si>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</si>
  <si>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</si>
  <si>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</si>
  <si>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</si>
  <si>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</si>
  <si>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</si>
  <si>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</si>
  <si>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</si>
  <si>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</si>
  <si>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</si>
  <si>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</si>
  <si>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</si>
  <si>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</si>
  <si>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</si>
  <si>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</si>
  <si>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</si>
  <si>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</si>
  <si>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</si>
  <si>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</si>
  <si>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</si>
  <si>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</si>
  <si>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</si>
  <si>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</si>
  <si>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</si>
  <si>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</si>
  <si>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</si>
  <si>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</si>
  <si>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</si>
  <si>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</si>
  <si>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</si>
  <si>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</si>
  <si>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</si>
  <si>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</si>
  <si>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</si>
  <si>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</si>
  <si>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</si>
  <si>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</si>
  <si>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</si>
  <si>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</si>
  <si>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</si>
  <si>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</si>
  <si>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</si>
  <si>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</si>
  <si>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</si>
  <si>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</si>
  <si>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</si>
  <si>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</si>
  <si>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</si>
  <si>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</si>
  <si>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</si>
  <si>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</si>
  <si>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</si>
  <si>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</si>
  <si>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</si>
  <si>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</si>
  <si>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</si>
  <si>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</si>
  <si>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</si>
  <si>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</si>
  <si>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</si>
  <si>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</si>
  <si>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</si>
  <si>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</si>
  <si>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</si>
  <si>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</si>
  <si>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</si>
  <si>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</si>
  <si>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</si>
  <si>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</si>
  <si>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</si>
  <si>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</si>
  <si>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</si>
  <si>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</si>
  <si>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</si>
  <si>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</si>
  <si>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</si>
  <si>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</si>
  <si>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</si>
  <si>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</si>
  <si>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</si>
  <si>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</si>
  <si>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</si>
  <si>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</si>
  <si>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</si>
  <si>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</si>
  <si>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</si>
  <si>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</si>
  <si>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</si>
  <si>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</si>
  <si>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</si>
  <si>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</si>
  <si>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</si>
  <si>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</si>
  <si>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</si>
  <si>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</si>
  <si>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</si>
  <si>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</si>
  <si>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</si>
  <si>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</si>
  <si>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</si>
  <si>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</si>
  <si>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</si>
  <si>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</si>
  <si>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</si>
  <si>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</si>
  <si>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</si>
  <si>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</si>
  <si>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</si>
  <si>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</si>
  <si>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</si>
  <si>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</si>
  <si>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</si>
  <si>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</si>
  <si>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</si>
  <si>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</si>
  <si>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</si>
  <si>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</si>
  <si>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</si>
  <si>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</si>
  <si>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</si>
  <si>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</si>
  <si>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</si>
  <si>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</si>
  <si>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</si>
  <si>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</si>
  <si>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</si>
  <si>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</si>
  <si>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</si>
  <si>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</si>
  <si>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</si>
  <si>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</si>
  <si>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</si>
  <si>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</si>
  <si>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</si>
  <si>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</si>
  <si>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</si>
  <si>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</si>
  <si>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</si>
  <si>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</si>
  <si>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</si>
  <si>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</si>
  <si>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</si>
  <si>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</si>
  <si>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</si>
  <si>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</si>
  <si>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</si>
  <si>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</si>
  <si>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</si>
  <si>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</si>
  <si>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</si>
  <si>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</si>
  <si>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</si>
  <si>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</si>
  <si>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</si>
  <si>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</si>
  <si>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</si>
  <si>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</si>
  <si>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</si>
  <si>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</si>
  <si>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</si>
  <si>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</si>
  <si>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</si>
  <si>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</si>
  <si>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</si>
  <si>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</si>
  <si>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</si>
  <si>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</si>
  <si>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</si>
  <si>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</si>
  <si>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</si>
  <si>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</si>
  <si>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</si>
  <si>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</si>
  <si>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</si>
  <si>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</si>
  <si>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</si>
  <si>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</si>
  <si>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</si>
  <si>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</si>
  <si>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</si>
  <si>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</si>
  <si>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</si>
  <si>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</si>
  <si>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</si>
  <si>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</si>
  <si>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</si>
  <si>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</si>
  <si>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</si>
  <si>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</si>
  <si>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</si>
  <si>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</si>
  <si>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</si>
  <si>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</si>
  <si>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</si>
  <si>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</si>
  <si>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</si>
  <si>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</si>
  <si>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</si>
  <si>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</si>
  <si>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</si>
  <si>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</si>
  <si>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</si>
  <si>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</si>
  <si>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</si>
  <si>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</si>
  <si>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</si>
  <si>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</si>
  <si>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</si>
  <si>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</si>
  <si>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</si>
  <si>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</si>
  <si>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</si>
  <si>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</si>
  <si>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</si>
  <si>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</si>
  <si>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</si>
  <si>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</si>
  <si>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</si>
  <si>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</si>
  <si>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</si>
  <si>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</si>
  <si>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</si>
  <si>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</si>
  <si>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</si>
  <si>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</si>
  <si>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</si>
  <si>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</si>
  <si>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</si>
  <si>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</si>
  <si>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</si>
  <si>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</si>
  <si>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</si>
  <si>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</si>
  <si>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</si>
  <si>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</si>
  <si>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</si>
  <si>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</si>
  <si>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</si>
  <si>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</si>
  <si>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</si>
  <si>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</si>
  <si>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</si>
  <si>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</si>
  <si>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</si>
  <si>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</si>
  <si>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</si>
  <si>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</si>
  <si>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</si>
  <si>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</si>
  <si>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</si>
  <si>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</si>
  <si>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</si>
  <si>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</si>
  <si>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</si>
  <si>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</si>
  <si>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</si>
  <si>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</si>
  <si>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</si>
  <si>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</si>
  <si>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</si>
  <si>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</si>
  <si>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</si>
  <si>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</si>
  <si>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</si>
  <si>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</si>
  <si>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</si>
  <si>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</si>
  <si>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</si>
  <si>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</si>
  <si>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</si>
  <si>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</si>
  <si>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</si>
  <si>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</si>
  <si>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</si>
  <si>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</si>
  <si>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</si>
  <si>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</si>
  <si>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</si>
  <si>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</si>
  <si>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</si>
  <si>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</si>
  <si>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</si>
  <si>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</si>
  <si>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</si>
  <si>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</si>
  <si>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</si>
  <si>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</si>
  <si>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</si>
  <si>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</si>
  <si>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</si>
  <si>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</si>
  <si>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</si>
  <si>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</si>
  <si>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</si>
  <si>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</si>
  <si>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</si>
  <si>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</si>
  <si>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</si>
  <si>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</si>
  <si>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</si>
  <si>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</si>
  <si>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</si>
  <si>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</si>
  <si>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</si>
  <si>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</si>
  <si>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</si>
  <si>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</si>
  <si>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</si>
  <si>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</si>
  <si>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</si>
  <si>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</si>
  <si>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</si>
  <si>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</si>
  <si>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</si>
  <si>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</si>
  <si>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</si>
  <si>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</si>
  <si>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</si>
  <si>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</si>
  <si>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</si>
  <si>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</si>
  <si>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</si>
  <si>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</si>
  <si>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</si>
  <si>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</si>
  <si>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</si>
  <si>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</si>
  <si>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</si>
  <si>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</si>
  <si>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</si>
  <si>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</si>
  <si>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</si>
  <si>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</si>
  <si>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</si>
  <si>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</si>
  <si>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</si>
  <si>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</si>
  <si>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</si>
  <si>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</si>
  <si>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</si>
  <si>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</si>
  <si>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</si>
  <si>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</si>
  <si>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</si>
  <si>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</si>
  <si>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</si>
  <si>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</si>
  <si>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</si>
  <si>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</si>
  <si>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</si>
  <si>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</si>
  <si>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</si>
  <si>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</si>
  <si>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</si>
  <si>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</si>
  <si>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</si>
  <si>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</si>
  <si>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</si>
  <si>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</si>
  <si>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</si>
  <si>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</si>
  <si>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</si>
  <si>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</si>
  <si>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</si>
  <si>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</si>
  <si>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</si>
  <si>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</si>
  <si>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</si>
  <si>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</si>
  <si>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</si>
  <si>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</si>
  <si>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</si>
  <si>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</si>
  <si>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</si>
  <si>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</si>
  <si>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</si>
  <si>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</si>
  <si>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</si>
  <si>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</si>
  <si>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</si>
  <si>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</si>
  <si>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</si>
  <si>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</si>
  <si>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</si>
  <si>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</si>
  <si>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</si>
  <si>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</si>
  <si>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</si>
  <si>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</si>
  <si>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</si>
  <si>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</si>
  <si>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</si>
  <si>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</si>
  <si>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</si>
  <si>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</si>
  <si>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</si>
  <si>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</si>
  <si>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</si>
  <si>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</si>
  <si>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</si>
  <si>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</si>
  <si>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</si>
  <si>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</si>
  <si>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</si>
  <si>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</si>
  <si>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</si>
  <si>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</si>
  <si>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</si>
  <si>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</si>
  <si>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</si>
  <si>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</si>
  <si>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</si>
  <si>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</si>
  <si>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</si>
  <si>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</si>
  <si>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</si>
  <si>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</si>
  <si>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</si>
  <si>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</si>
  <si>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</si>
  <si>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</si>
  <si>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</si>
  <si>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</si>
  <si>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</si>
  <si>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</si>
  <si>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</si>
  <si>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</si>
  <si>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</si>
  <si>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</si>
  <si>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</si>
  <si>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</si>
  <si>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</si>
  <si>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</si>
  <si>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</si>
  <si>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</si>
  <si>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</si>
  <si>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</si>
  <si>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</si>
  <si>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</si>
  <si>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</si>
  <si>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</si>
  <si>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</si>
  <si>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</si>
  <si>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</si>
  <si>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</si>
  <si>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</si>
  <si>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</si>
  <si>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</si>
  <si>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</si>
  <si>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</si>
  <si>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</si>
  <si>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</si>
  <si>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</si>
  <si>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</si>
  <si>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</si>
  <si>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</si>
  <si>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</si>
  <si>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</si>
  <si>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</si>
  <si>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</si>
  <si>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</si>
  <si>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</si>
  <si>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</si>
  <si>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</si>
  <si>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</si>
  <si>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</si>
  <si>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</si>
  <si>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</si>
  <si>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</si>
  <si>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</si>
  <si>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</si>
  <si>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</si>
  <si>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</si>
  <si>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</si>
  <si>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</si>
  <si>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</si>
  <si>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</si>
  <si>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</si>
  <si>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</si>
  <si>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</si>
  <si>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</si>
  <si>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</si>
  <si>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</si>
  <si>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</si>
  <si>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</si>
  <si>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</si>
  <si>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</si>
  <si>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</si>
  <si>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</si>
  <si>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</si>
  <si>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</si>
  <si>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</si>
  <si>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</si>
  <si>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</si>
  <si>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</si>
  <si>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</si>
  <si>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</si>
  <si>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</si>
  <si>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</si>
  <si>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</si>
  <si>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</si>
  <si>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</si>
  <si>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</si>
  <si>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</si>
  <si>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</si>
  <si>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</si>
  <si>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</si>
  <si>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</si>
  <si>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</si>
  <si>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</si>
  <si>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</si>
  <si>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</si>
  <si>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</si>
  <si>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</si>
  <si>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</si>
  <si>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</si>
  <si>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</si>
  <si>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</si>
  <si>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</si>
  <si>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</si>
  <si>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</si>
  <si>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</si>
  <si>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</si>
  <si>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</si>
  <si>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</si>
  <si>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</si>
  <si>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</si>
  <si>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</si>
  <si>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</si>
  <si>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</si>
  <si>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</si>
  <si>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</si>
  <si>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</si>
  <si>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</si>
  <si>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</si>
  <si>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</si>
  <si>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</si>
  <si>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</si>
  <si>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</si>
  <si>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</si>
  <si>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</si>
  <si>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</si>
  <si>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</si>
  <si>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</si>
  <si>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</si>
  <si>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</si>
  <si>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</si>
  <si>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</si>
  <si>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</si>
  <si>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</si>
  <si>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</si>
  <si>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</si>
  <si>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</si>
  <si>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</si>
  <si>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</si>
  <si>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</si>
  <si>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</si>
  <si>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</si>
  <si>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</si>
  <si>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</si>
  <si>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</si>
  <si>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</si>
  <si>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</si>
  <si>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</si>
  <si>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</si>
  <si>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</si>
  <si>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</si>
  <si>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</si>
  <si>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</si>
  <si>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</si>
  <si>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</si>
  <si>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</si>
  <si>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</si>
  <si>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</si>
  <si>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</si>
  <si>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</si>
  <si>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</si>
  <si>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</si>
  <si>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</si>
  <si>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</si>
  <si>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</si>
  <si>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</si>
  <si>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</si>
  <si>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</si>
  <si>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</si>
  <si>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</si>
  <si>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</si>
  <si>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</si>
  <si>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</si>
  <si>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</si>
  <si>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</si>
  <si>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</si>
  <si>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</si>
  <si>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</si>
  <si>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</si>
  <si>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</si>
  <si>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</si>
  <si>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</si>
  <si>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</si>
  <si>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</si>
  <si>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</si>
  <si>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</si>
  <si>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</si>
  <si>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</si>
  <si>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</si>
  <si>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</si>
  <si>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</si>
  <si>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</si>
  <si>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</si>
  <si>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</si>
  <si>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</si>
  <si>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</si>
  <si>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</si>
  <si>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</si>
  <si>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</si>
  <si>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</si>
  <si>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</si>
  <si>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</si>
  <si>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</si>
  <si>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</si>
  <si>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</si>
  <si>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</si>
  <si>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</si>
  <si>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</si>
  <si>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</si>
  <si>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</si>
  <si>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</si>
  <si>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</si>
  <si>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</si>
  <si>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</si>
  <si>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</si>
  <si>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</si>
  <si>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</si>
  <si>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</si>
  <si>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</si>
  <si>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</si>
  <si>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</si>
  <si>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</si>
  <si>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</si>
  <si>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</si>
  <si>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</si>
  <si>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</si>
  <si>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</si>
  <si>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</si>
  <si>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</si>
  <si>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</si>
  <si>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</si>
  <si>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</si>
  <si>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</si>
  <si>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</si>
  <si>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</si>
  <si>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</si>
  <si>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</si>
  <si>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</si>
  <si>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</si>
  <si>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</si>
  <si>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</si>
  <si>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</si>
  <si>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</si>
  <si>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</si>
  <si>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</si>
  <si>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</si>
  <si>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</si>
  <si>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</si>
  <si>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</si>
  <si>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</si>
  <si>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</si>
  <si>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</si>
  <si>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</si>
  <si>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</si>
  <si>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</si>
  <si>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</si>
  <si>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</si>
  <si>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</si>
  <si>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</si>
  <si>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</si>
  <si>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</si>
  <si>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</si>
  <si>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</si>
  <si>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</si>
  <si>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</si>
  <si>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</si>
  <si>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</si>
  <si>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</si>
  <si>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</si>
  <si>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</si>
  <si>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</si>
  <si>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</si>
  <si>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</si>
  <si>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</si>
  <si>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</si>
  <si>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</si>
  <si>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</si>
  <si>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</si>
  <si>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</si>
  <si>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</si>
  <si>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</si>
  <si>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</si>
  <si>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</si>
  <si>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</si>
  <si>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</si>
  <si>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</si>
  <si>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</si>
  <si>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</si>
  <si>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</si>
  <si>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</si>
  <si>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</si>
  <si>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</si>
  <si>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</si>
  <si>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</si>
  <si>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</si>
  <si>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</si>
  <si>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</si>
  <si>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</si>
  <si>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</si>
  <si>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</si>
  <si>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</si>
  <si>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</si>
  <si>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</si>
  <si>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</si>
  <si>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</si>
  <si>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</si>
  <si>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</si>
  <si>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</si>
  <si>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</si>
  <si>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</si>
  <si>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</si>
  <si>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</si>
  <si>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</si>
  <si>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</si>
  <si>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</si>
  <si>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</si>
  <si>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</si>
  <si>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</si>
  <si>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</si>
  <si>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</si>
  <si>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</si>
  <si>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</si>
  <si>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</si>
  <si>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</si>
  <si>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</si>
  <si>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</si>
  <si>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</si>
  <si>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</si>
  <si>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</si>
  <si>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</si>
  <si>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</si>
  <si>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</si>
  <si>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</si>
  <si>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</si>
  <si>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</si>
  <si>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</si>
  <si>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</si>
  <si>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</si>
  <si>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</si>
  <si>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</si>
  <si>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</si>
  <si>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</si>
  <si>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</si>
  <si>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</si>
  <si>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</si>
  <si>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</si>
  <si>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</si>
  <si>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</si>
  <si>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</si>
  <si>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</si>
  <si>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</si>
  <si>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</si>
  <si>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</si>
  <si>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</si>
  <si>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</si>
  <si>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</si>
  <si>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</si>
  <si>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</si>
  <si>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</si>
  <si>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</si>
  <si>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</si>
  <si>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</si>
  <si>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</si>
  <si>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</si>
  <si>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</si>
  <si>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</si>
  <si>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</si>
  <si>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</si>
  <si>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</si>
  <si>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</si>
  <si>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</si>
  <si>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</si>
  <si>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</si>
  <si>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</si>
  <si>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</si>
  <si>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</si>
  <si>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</si>
  <si>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</si>
  <si>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</si>
  <si>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</si>
  <si>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</si>
  <si>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</si>
  <si>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</si>
  <si>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</si>
  <si>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</si>
  <si>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</si>
  <si>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</si>
  <si>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</si>
  <si>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</si>
  <si>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</si>
  <si>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</si>
  <si>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</si>
  <si>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</si>
  <si>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</si>
  <si>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</si>
  <si>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</si>
  <si>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</si>
  <si>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</si>
  <si>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</si>
  <si>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</si>
  <si>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</si>
  <si>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</si>
  <si>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</si>
  <si>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</si>
  <si>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</si>
  <si>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</si>
  <si>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</si>
  <si>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</si>
  <si>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</si>
  <si>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</si>
  <si>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</si>
  <si>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</si>
  <si>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</si>
  <si>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</si>
  <si>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</si>
  <si>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</si>
  <si>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</si>
  <si>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</si>
  <si>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</si>
  <si>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</si>
  <si>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</si>
  <si>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</si>
  <si>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</si>
  <si>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</si>
  <si>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</si>
  <si>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</si>
  <si>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</si>
  <si>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</si>
  <si>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</si>
  <si>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</si>
  <si>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</si>
  <si>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</si>
  <si>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</si>
  <si>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</si>
  <si>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</si>
  <si>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</si>
  <si>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</si>
  <si>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</si>
  <si>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</si>
  <si>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</si>
  <si>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</si>
  <si>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</si>
  <si>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</si>
  <si>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</si>
  <si>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</si>
  <si>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</si>
  <si>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</si>
  <si>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</si>
  <si>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</si>
  <si>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</si>
  <si>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</si>
  <si>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</si>
  <si>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</si>
  <si>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</si>
  <si>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</si>
  <si>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</si>
  <si>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</si>
  <si>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</si>
  <si>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</si>
  <si>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</si>
  <si>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</si>
  <si>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</si>
  <si>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</si>
  <si>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</si>
  <si>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</si>
  <si>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</si>
  <si>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</si>
  <si>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</si>
  <si>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</si>
  <si>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</si>
  <si>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</si>
  <si>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</si>
  <si>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</si>
  <si>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</si>
  <si>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</si>
  <si>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</si>
  <si>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</si>
  <si>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</si>
  <si>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</si>
  <si>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</si>
  <si>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</si>
  <si>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</si>
  <si>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</si>
  <si>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</si>
  <si>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</si>
  <si>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</si>
  <si>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</si>
  <si>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</si>
  <si>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</si>
  <si>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</si>
  <si>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</si>
  <si>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</si>
  <si>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</si>
  <si>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</si>
  <si>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</si>
  <si>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</si>
  <si>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</si>
  <si>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</si>
  <si>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</si>
  <si>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</si>
  <si>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</si>
  <si>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</si>
  <si>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</si>
  <si>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</si>
  <si>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</si>
  <si>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</si>
  <si>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</si>
  <si>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</si>
  <si>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</si>
  <si>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</si>
  <si>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</si>
  <si>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</si>
  <si>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</si>
  <si>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</si>
  <si>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</si>
  <si>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</si>
  <si>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</si>
  <si>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</si>
  <si>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</si>
  <si>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</si>
  <si>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</si>
  <si>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</si>
  <si>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</si>
  <si>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</si>
  <si>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</si>
  <si>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</si>
  <si>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</si>
  <si>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</si>
  <si>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</si>
  <si>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</si>
  <si>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</si>
  <si>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</si>
  <si>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</si>
  <si>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</si>
  <si>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</si>
  <si>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</si>
  <si>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</si>
  <si>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</si>
  <si>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</si>
  <si>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</si>
  <si>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</si>
  <si>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</si>
  <si>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</si>
  <si>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</si>
  <si>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</si>
  <si>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</si>
  <si>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</si>
  <si>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</si>
  <si>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</si>
  <si>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</si>
  <si>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</si>
  <si>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</si>
  <si>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</si>
  <si>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</si>
  <si>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</si>
  <si>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</si>
  <si>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</si>
  <si>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</si>
  <si>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</si>
  <si>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</si>
  <si>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</si>
  <si>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</si>
  <si>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</si>
  <si>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</si>
  <si>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</si>
  <si>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</si>
  <si>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</si>
  <si>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</si>
  <si>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</si>
  <si>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</si>
  <si>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</si>
  <si>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</si>
  <si>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</si>
  <si>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</si>
  <si>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</si>
  <si>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</si>
  <si>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</si>
  <si>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</si>
  <si>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</si>
  <si>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</si>
  <si>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</si>
  <si>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</si>
  <si>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</si>
  <si>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</si>
  <si>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</si>
  <si>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</si>
  <si>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</si>
  <si>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</si>
  <si>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</si>
  <si>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</si>
  <si>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</si>
  <si>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</si>
  <si>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</si>
  <si>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</si>
  <si>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</si>
  <si>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</si>
  <si>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</si>
  <si>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</si>
  <si>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</si>
  <si>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</si>
  <si>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</si>
  <si>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</si>
  <si>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</si>
  <si>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</si>
  <si>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</si>
  <si>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</si>
  <si>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</si>
  <si>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</si>
  <si>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</si>
  <si>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</si>
  <si>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</si>
  <si>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</si>
  <si>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</si>
  <si>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</si>
  <si>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</si>
  <si>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</si>
  <si>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</si>
  <si>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</si>
  <si>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</si>
  <si>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</si>
  <si>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</si>
  <si>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</si>
  <si>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</si>
  <si>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</si>
  <si>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</si>
  <si>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</si>
  <si>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</si>
  <si>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</si>
  <si>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</si>
  <si>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</si>
  <si>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</si>
  <si>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</si>
  <si>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</si>
  <si>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</si>
  <si>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</si>
  <si>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</si>
  <si>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</si>
  <si>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</si>
  <si>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</si>
  <si>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</si>
  <si>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</si>
  <si>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</si>
  <si>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</si>
  <si>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</si>
  <si>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</si>
  <si>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</si>
  <si>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</si>
  <si>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</si>
  <si>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</si>
  <si>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</si>
  <si>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</si>
  <si>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</si>
  <si>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</si>
  <si>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</si>
  <si>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</si>
  <si>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</si>
  <si>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</si>
  <si>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</si>
  <si>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</si>
  <si>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</si>
  <si>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</si>
  <si>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</si>
  <si>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</si>
  <si>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</si>
  <si>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</si>
  <si>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</si>
  <si>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</si>
  <si>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</si>
  <si>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</si>
  <si>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</si>
  <si>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</si>
  <si>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</si>
  <si>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</si>
  <si>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</si>
  <si>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</si>
  <si>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</si>
  <si>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</si>
  <si>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</si>
  <si>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</si>
  <si>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</si>
  <si>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</si>
  <si>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</si>
  <si>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</si>
  <si>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</si>
  <si>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</si>
  <si>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</si>
  <si>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</si>
  <si>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</si>
  <si>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</si>
  <si>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</si>
  <si>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</si>
  <si>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</si>
  <si>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</si>
  <si>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</si>
  <si>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</si>
  <si>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</si>
  <si>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</si>
  <si>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</si>
  <si>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</si>
  <si>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</si>
  <si>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</si>
  <si>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</si>
  <si>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</si>
  <si>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</si>
  <si>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</si>
  <si>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</si>
  <si>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</si>
  <si>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</si>
  <si>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</si>
  <si>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</si>
  <si>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</si>
  <si>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</si>
  <si>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</si>
  <si>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</si>
  <si>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</si>
  <si>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</si>
  <si>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</si>
  <si>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</si>
  <si>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</si>
  <si>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</si>
  <si>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</si>
  <si>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</si>
  <si>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</si>
  <si>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</si>
  <si>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</si>
  <si>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</si>
  <si>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</si>
  <si>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</si>
  <si>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</si>
  <si>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</si>
  <si>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</si>
  <si>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</si>
  <si>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</si>
  <si>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</si>
  <si>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</si>
  <si>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</si>
  <si>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</si>
  <si>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</si>
  <si>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</si>
  <si>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</si>
  <si>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</si>
  <si>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</si>
  <si>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</si>
  <si>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</si>
  <si>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</si>
  <si>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</si>
  <si>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</si>
  <si>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</si>
  <si>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</si>
  <si>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</si>
  <si>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</si>
  <si>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</si>
  <si>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</si>
  <si>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</si>
  <si>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</si>
  <si>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</si>
  <si>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</si>
  <si>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</si>
  <si>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</si>
  <si>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</si>
  <si>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</si>
  <si>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</si>
  <si>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</si>
  <si>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</si>
  <si>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</si>
  <si>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</si>
  <si>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</si>
  <si>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</si>
  <si>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</si>
  <si>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</si>
  <si>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</si>
  <si>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</si>
  <si>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</si>
  <si>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</si>
  <si>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</si>
  <si>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</si>
  <si>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</si>
  <si>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</si>
  <si>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</si>
  <si>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</si>
  <si>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</si>
  <si>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</si>
  <si>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</si>
  <si>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</si>
  <si>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</si>
  <si>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</si>
  <si>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</si>
  <si>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</si>
  <si>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</si>
  <si>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</si>
  <si>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</si>
  <si>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</si>
  <si>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</si>
  <si>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</si>
  <si>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</si>
  <si>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</si>
  <si>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</si>
  <si>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</si>
  <si>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</si>
  <si>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</si>
  <si>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</si>
  <si>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</si>
  <si>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</si>
  <si>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</si>
  <si>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</si>
  <si>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</si>
  <si>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</si>
  <si>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</si>
  <si>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</si>
  <si>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</si>
  <si>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</si>
  <si>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</si>
  <si>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</si>
  <si>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</si>
  <si>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</si>
  <si>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</si>
  <si>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</si>
  <si>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</si>
  <si>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</si>
  <si>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</si>
  <si>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</si>
  <si>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</si>
  <si>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</si>
  <si>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</si>
  <si>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</si>
  <si>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</si>
  <si>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</si>
  <si>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</si>
  <si>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</si>
  <si>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</si>
  <si>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</si>
  <si>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</si>
  <si>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</si>
  <si>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</si>
  <si>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</si>
  <si>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</si>
  <si>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</si>
  <si>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</si>
  <si>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</si>
  <si>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</si>
  <si>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</si>
  <si>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</si>
  <si>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</si>
  <si>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</si>
  <si>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</si>
  <si>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</si>
  <si>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</si>
  <si>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</si>
  <si>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</si>
  <si>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</si>
  <si>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</si>
  <si>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</si>
  <si>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</si>
  <si>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</si>
  <si>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</si>
  <si>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</si>
  <si>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</si>
  <si>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</si>
  <si>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</si>
  <si>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</si>
  <si>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</si>
  <si>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</si>
  <si>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</si>
  <si>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</si>
  <si>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</si>
  <si>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</si>
  <si>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</si>
  <si>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</si>
  <si>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</si>
  <si>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</si>
  <si>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</si>
  <si>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</si>
  <si>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</si>
  <si>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</si>
  <si>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</si>
  <si>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</si>
  <si>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</si>
  <si>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</si>
  <si>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</si>
  <si>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</si>
  <si>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</si>
  <si>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</si>
  <si>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</si>
  <si>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</si>
  <si>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</si>
  <si>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</si>
  <si>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</si>
  <si>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</si>
  <si>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</si>
  <si>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</si>
  <si>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</si>
  <si>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</si>
  <si>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</si>
  <si>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</si>
  <si>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</si>
  <si>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</si>
  <si>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</si>
  <si>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</si>
  <si>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</si>
  <si>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</si>
  <si>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</si>
  <si>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</si>
  <si>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</si>
  <si>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</si>
  <si>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</si>
  <si>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</si>
  <si>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</si>
  <si>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</si>
  <si>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</si>
  <si>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</si>
  <si>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</si>
  <si>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</si>
  <si>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</si>
  <si>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</si>
  <si>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</si>
  <si>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</si>
  <si>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</si>
  <si>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</si>
  <si>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</si>
  <si>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</si>
  <si>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</si>
  <si>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</si>
  <si>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</si>
  <si>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</si>
  <si>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</si>
  <si>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</si>
  <si>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</si>
  <si>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</si>
  <si>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</si>
  <si>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</si>
  <si>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</si>
  <si>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</si>
  <si>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</si>
  <si>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</si>
  <si>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</si>
  <si>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</si>
  <si>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</si>
  <si>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</si>
  <si>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</si>
  <si>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</si>
  <si>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</si>
  <si>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</si>
  <si>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</si>
  <si>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</si>
  <si>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</si>
  <si>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</si>
  <si>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</si>
  <si>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</si>
  <si>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</si>
  <si>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</si>
  <si>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</si>
  <si>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</si>
  <si>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</si>
  <si>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</si>
  <si>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</si>
  <si>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</si>
  <si>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</si>
  <si>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</si>
  <si>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</si>
  <si>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</si>
  <si>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</si>
  <si>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</si>
  <si>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</si>
  <si>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</si>
  <si>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</si>
  <si>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</si>
  <si>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</si>
  <si>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</si>
  <si>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</si>
  <si>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</si>
  <si>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</si>
  <si>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</si>
  <si>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</si>
  <si>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</si>
  <si>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</si>
  <si>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</si>
  <si>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</si>
  <si>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</si>
  <si>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</si>
  <si>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</si>
  <si>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</si>
  <si>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</si>
  <si>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</si>
  <si>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</si>
  <si>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</si>
  <si>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</si>
  <si>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</si>
  <si>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</si>
  <si>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</si>
  <si>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</si>
  <si>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</si>
  <si>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</si>
  <si>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</si>
  <si>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</si>
  <si>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</si>
  <si>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</si>
  <si>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</si>
  <si>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</si>
  <si>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</si>
  <si>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</si>
  <si>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</si>
  <si>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</si>
  <si>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</si>
  <si>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</si>
  <si>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</si>
  <si>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</si>
  <si>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</si>
  <si>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</si>
  <si>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</si>
  <si>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</si>
  <si>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</si>
  <si>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</si>
  <si>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</si>
  <si>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</si>
  <si>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</si>
  <si>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</si>
  <si>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</si>
  <si>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</si>
  <si>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</si>
  <si>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</si>
  <si>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</si>
  <si>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</si>
  <si>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</si>
  <si>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</si>
  <si>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</si>
  <si>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</si>
  <si>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</si>
  <si>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</si>
  <si>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</si>
  <si>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</si>
  <si>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</si>
  <si>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</si>
  <si>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</si>
  <si>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</si>
  <si>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</si>
  <si>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</si>
  <si>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</si>
  <si>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</si>
  <si>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</si>
  <si>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</si>
  <si>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</si>
  <si>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</si>
  <si>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</si>
  <si>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</si>
  <si>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</si>
  <si>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</si>
  <si>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</si>
  <si>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</si>
  <si>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</si>
  <si>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</si>
  <si>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</si>
  <si>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</si>
  <si>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</si>
  <si>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</si>
  <si>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</si>
  <si>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</si>
  <si>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</si>
  <si>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</si>
  <si>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</si>
  <si>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</si>
  <si>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</si>
  <si>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</si>
  <si>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</si>
  <si>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</si>
  <si>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</si>
  <si>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</si>
  <si>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</si>
  <si>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</si>
  <si>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</si>
  <si>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</si>
  <si>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</si>
  <si>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</si>
  <si>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</si>
  <si>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</si>
  <si>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</si>
  <si>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</si>
  <si>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</si>
  <si>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</si>
  <si>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</si>
  <si>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</si>
  <si>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</si>
  <si>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</si>
  <si>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</si>
  <si>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</si>
  <si>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</si>
  <si>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</si>
  <si>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</si>
  <si>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</si>
  <si>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</si>
  <si>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</si>
  <si>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</si>
  <si>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</si>
  <si>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</si>
  <si>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</si>
  <si>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</si>
  <si>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</si>
  <si>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</si>
  <si>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</si>
  <si>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</si>
  <si>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</si>
  <si>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</si>
  <si>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</si>
  <si>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</si>
  <si>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</si>
  <si>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</si>
  <si>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</si>
  <si>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</si>
  <si>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</si>
  <si>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</si>
  <si>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</si>
  <si>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</si>
  <si>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</si>
  <si>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</si>
  <si>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</si>
  <si>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</si>
  <si>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</si>
  <si>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</si>
  <si>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</si>
  <si>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</si>
  <si>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</si>
  <si>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</si>
  <si>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</si>
  <si>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</si>
  <si>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</si>
  <si>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</si>
  <si>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</si>
  <si>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</si>
  <si>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</si>
  <si>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</si>
  <si>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</si>
  <si>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</si>
  <si>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</si>
  <si>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</si>
  <si>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</si>
  <si>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</si>
  <si>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</si>
  <si>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</si>
  <si>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</si>
  <si>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</si>
  <si>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</si>
  <si>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</si>
  <si>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</si>
  <si>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</si>
  <si>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</si>
  <si>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</si>
  <si>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</si>
  <si>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</si>
  <si>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</si>
  <si>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</si>
  <si>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</si>
  <si>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</si>
  <si>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</si>
  <si>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</si>
  <si>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</si>
  <si>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</si>
  <si>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</si>
  <si>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</si>
  <si>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</si>
  <si>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</si>
  <si>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</si>
  <si>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</si>
  <si>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</si>
  <si>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</si>
  <si>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</si>
  <si>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</si>
  <si>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</si>
  <si>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</si>
  <si>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</si>
  <si>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</si>
  <si>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</si>
  <si>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</si>
  <si>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</si>
  <si>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</si>
  <si>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</si>
  <si>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</si>
  <si>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</si>
  <si>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</si>
  <si>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</si>
  <si>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</si>
  <si>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</si>
  <si>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</si>
  <si>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</si>
  <si>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</si>
  <si>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</si>
  <si>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</si>
  <si>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</si>
  <si>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</si>
  <si>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</si>
  <si>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</si>
  <si>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</si>
  <si>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</si>
  <si>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</si>
  <si>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</si>
  <si>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</si>
  <si>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</si>
  <si>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</si>
  <si>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</si>
  <si>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</si>
  <si>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</si>
  <si>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</si>
  <si>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</si>
  <si>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</si>
  <si>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</si>
  <si>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</si>
  <si>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</si>
  <si>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</si>
  <si>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</si>
  <si>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</si>
  <si>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</si>
  <si>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</si>
  <si>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</si>
  <si>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</si>
  <si>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</si>
  <si>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</si>
  <si>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</si>
  <si>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</si>
  <si>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</si>
  <si>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</si>
  <si>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</si>
  <si>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</si>
  <si>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</si>
  <si>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</si>
  <si>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</si>
  <si>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</si>
  <si>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</si>
  <si>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</si>
  <si>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</si>
  <si>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</si>
  <si>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</si>
  <si>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</si>
  <si>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</si>
  <si>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</si>
  <si>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</si>
  <si>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</si>
  <si>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</si>
  <si>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</si>
  <si>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</si>
  <si>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</si>
  <si>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</si>
  <si>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</si>
  <si>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</si>
  <si>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</si>
  <si>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</si>
  <si>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</si>
  <si>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</si>
  <si>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</si>
  <si>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</si>
  <si>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</si>
  <si>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</si>
  <si>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</si>
  <si>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</si>
  <si>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</si>
  <si>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</si>
  <si>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</si>
  <si>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</si>
  <si>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</si>
  <si>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</si>
  <si>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</si>
  <si>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</si>
  <si>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</si>
  <si>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</si>
  <si>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</si>
  <si>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</si>
  <si>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</si>
  <si>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</si>
  <si>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</si>
  <si>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</si>
  <si>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</si>
  <si>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</si>
  <si>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</si>
  <si>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</si>
  <si>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</si>
  <si>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</si>
  <si>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</si>
  <si>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</si>
  <si>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</si>
  <si>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</si>
  <si>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</si>
  <si>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</si>
  <si>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</si>
  <si>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</si>
  <si>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</si>
  <si>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</si>
  <si>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</si>
  <si>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</si>
  <si>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</si>
  <si>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</si>
  <si>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</si>
  <si>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</si>
  <si>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</si>
  <si>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</si>
  <si>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</si>
  <si>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</si>
  <si>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</si>
  <si>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</si>
  <si>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</si>
  <si>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</si>
  <si>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</si>
  <si>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</si>
  <si>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</si>
  <si>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</si>
  <si>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</si>
  <si>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</si>
  <si>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</si>
  <si>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</si>
  <si>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</si>
  <si>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</si>
  <si>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</si>
  <si>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</si>
  <si>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</si>
  <si>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</si>
  <si>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</si>
  <si>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</si>
  <si>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</si>
  <si>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</si>
  <si>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</si>
  <si>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</si>
  <si>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</si>
  <si>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</si>
  <si>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</si>
  <si>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</si>
  <si>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</si>
  <si>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</si>
  <si>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</si>
  <si>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</si>
  <si>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</si>
  <si>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</si>
  <si>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</si>
  <si>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</si>
  <si>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</si>
  <si>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</si>
  <si>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</si>
  <si>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</si>
  <si>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</si>
  <si>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</si>
  <si>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</si>
  <si>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</si>
  <si>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</si>
  <si>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</si>
  <si>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</si>
  <si>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</si>
  <si>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</si>
  <si>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</si>
  <si>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</si>
  <si>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</si>
  <si>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</si>
  <si>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</si>
  <si>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</si>
  <si>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</si>
  <si>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</si>
  <si>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</si>
  <si>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</si>
  <si>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</si>
  <si>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</si>
  <si>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</si>
  <si>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</si>
  <si>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</si>
  <si>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</si>
  <si>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</si>
  <si>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</si>
  <si>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</si>
  <si>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</si>
  <si>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</si>
  <si>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</si>
  <si>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</si>
  <si>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</si>
  <si>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</si>
  <si>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</si>
  <si>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</si>
  <si>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</si>
  <si>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</si>
  <si>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</si>
  <si>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</si>
  <si>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</si>
  <si>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</si>
  <si>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</si>
  <si>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</si>
  <si>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</si>
  <si>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</si>
  <si>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</si>
  <si>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</si>
  <si>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</si>
  <si>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</si>
  <si>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</si>
  <si>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</si>
  <si>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</si>
  <si>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</si>
  <si>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</si>
  <si>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</si>
  <si>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</si>
  <si>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</si>
  <si>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</si>
  <si>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</si>
  <si>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</si>
  <si>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</si>
  <si>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</si>
  <si>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</si>
  <si>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</si>
  <si>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</si>
  <si>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</si>
  <si>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</si>
  <si>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</si>
  <si>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</si>
  <si>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</si>
  <si>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</si>
  <si>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</si>
  <si>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</si>
  <si>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</si>
  <si>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</si>
  <si>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</si>
  <si>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</si>
  <si>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</si>
  <si>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</si>
  <si>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</si>
  <si>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</si>
  <si>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</si>
  <si>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</si>
  <si>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</si>
  <si>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</si>
  <si>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</si>
  <si>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</si>
  <si>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</si>
  <si>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</si>
  <si>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</si>
  <si>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</si>
  <si>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</si>
  <si>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</si>
  <si>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</si>
  <si>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</si>
  <si>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</si>
  <si>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</si>
  <si>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</si>
  <si>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</si>
  <si>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</si>
  <si>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</si>
  <si>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</si>
  <si>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</si>
  <si>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</si>
  <si>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</si>
  <si>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</si>
  <si>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</si>
  <si>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</si>
  <si>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</si>
  <si>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</si>
  <si>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</si>
  <si>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</si>
  <si>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</si>
  <si>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</si>
  <si>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</si>
  <si>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</si>
  <si>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</si>
  <si>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</si>
  <si>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</si>
  <si>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</si>
  <si>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</si>
  <si>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</si>
  <si>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</si>
  <si>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</si>
  <si>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</si>
  <si>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</si>
  <si>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</si>
  <si>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</si>
  <si>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</si>
  <si>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</si>
  <si>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</si>
  <si>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</si>
  <si>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</si>
  <si>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</si>
  <si>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</si>
  <si>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</si>
  <si>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</si>
  <si>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</si>
  <si>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</si>
  <si>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</si>
  <si>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</si>
  <si>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</si>
  <si>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</si>
  <si>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</si>
  <si>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</si>
  <si>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</si>
  <si>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</si>
  <si>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</si>
  <si>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</si>
  <si>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</si>
  <si>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</si>
  <si>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</si>
  <si>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</si>
  <si>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</si>
  <si>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</si>
  <si>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</si>
  <si>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</si>
  <si>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</si>
  <si>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</si>
  <si>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</si>
  <si>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</si>
  <si>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</si>
  <si>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</si>
  <si>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</si>
  <si>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</si>
  <si>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</si>
  <si>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</si>
  <si>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</si>
  <si>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</si>
  <si>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</si>
  <si>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</si>
  <si>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</si>
  <si>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</si>
  <si>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</si>
  <si>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</si>
  <si>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</si>
  <si>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</si>
  <si>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</si>
  <si>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</si>
  <si>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</si>
  <si>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</si>
  <si>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</si>
  <si>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</si>
  <si>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</si>
  <si>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</si>
  <si>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</si>
  <si>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</si>
  <si>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</si>
  <si>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</si>
  <si>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</si>
  <si>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</si>
  <si>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</si>
  <si>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</si>
  <si>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</si>
  <si>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</si>
  <si>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</si>
  <si>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</si>
  <si>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</si>
  <si>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</si>
  <si>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</si>
  <si>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</si>
  <si>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</si>
  <si>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</si>
  <si>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</si>
  <si>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</si>
  <si>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</si>
  <si>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</si>
  <si>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</si>
  <si>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</si>
  <si>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</si>
  <si>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</si>
  <si>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</si>
  <si>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</si>
  <si>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</si>
  <si>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</si>
  <si>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</si>
  <si>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</si>
  <si>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</si>
  <si>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</si>
  <si>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</si>
  <si>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</si>
  <si>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</si>
  <si>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</si>
  <si>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</si>
  <si>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</si>
  <si>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</si>
  <si>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</si>
  <si>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</si>
  <si>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</si>
  <si>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</si>
  <si>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</si>
  <si>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</si>
  <si>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</si>
  <si>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</si>
  <si>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</si>
  <si>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</si>
  <si>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</si>
  <si>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</si>
  <si>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</si>
  <si>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</si>
  <si>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</si>
  <si>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</si>
  <si>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</si>
  <si>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</si>
  <si>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</si>
  <si>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</si>
  <si>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</si>
  <si>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</si>
  <si>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</si>
  <si>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</si>
  <si>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</si>
  <si>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</si>
  <si>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</si>
  <si>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</si>
  <si>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</si>
  <si>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</si>
  <si>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</si>
  <si>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</si>
  <si>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</si>
  <si>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</si>
  <si>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</si>
  <si>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</si>
  <si>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</si>
  <si>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</si>
  <si>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</si>
  <si>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</si>
  <si>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</si>
  <si>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</si>
  <si>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</si>
  <si>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</si>
  <si>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</si>
  <si>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</si>
  <si>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</si>
  <si>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</si>
  <si>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</si>
  <si>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</si>
  <si>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</si>
  <si>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</si>
  <si>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</si>
  <si>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</si>
  <si>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</si>
  <si>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</si>
  <si>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</si>
  <si>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</si>
  <si>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</si>
  <si>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</si>
  <si>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</si>
  <si>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</si>
  <si>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</si>
  <si>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</si>
  <si>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</si>
  <si>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</si>
  <si>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</si>
  <si>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</si>
  <si>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</si>
  <si>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</si>
  <si>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</si>
  <si>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</si>
  <si>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</si>
  <si>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</si>
  <si>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</si>
  <si>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</si>
  <si>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</si>
  <si>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</si>
  <si>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</si>
  <si>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</si>
  <si>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</si>
  <si>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</si>
  <si>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</si>
  <si>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</si>
  <si>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</si>
  <si>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</si>
  <si>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</si>
  <si>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</si>
  <si>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</si>
  <si>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</si>
  <si>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</si>
  <si>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</si>
  <si>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</si>
  <si>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</si>
  <si>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</si>
  <si>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</si>
  <si>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</si>
  <si>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</si>
  <si>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</si>
  <si>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</si>
  <si>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</si>
  <si>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</si>
  <si>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</si>
  <si>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</si>
  <si>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</si>
  <si>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</si>
  <si>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</si>
  <si>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</si>
  <si>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</si>
  <si>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</si>
  <si>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</si>
  <si>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</si>
  <si>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</si>
  <si>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</si>
  <si>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</si>
  <si>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</si>
  <si>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</si>
  <si>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</si>
  <si>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</si>
  <si>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</si>
  <si>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</si>
  <si>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</si>
  <si>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</si>
  <si>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</si>
  <si>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</si>
  <si>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</si>
  <si>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</si>
  <si>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</si>
  <si>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</si>
  <si>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</si>
  <si>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</si>
  <si>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</si>
  <si>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</si>
  <si>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</si>
  <si>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</si>
  <si>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</si>
  <si>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</si>
  <si>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</si>
  <si>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</si>
  <si>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</si>
  <si>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</si>
  <si>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</si>
  <si>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</si>
  <si>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</si>
  <si>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</si>
  <si>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</si>
  <si>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</si>
  <si>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</si>
  <si>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</si>
  <si>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</si>
  <si>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</si>
  <si>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</si>
  <si>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</si>
  <si>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</si>
  <si>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</si>
  <si>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</si>
  <si>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</si>
  <si>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</si>
  <si>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</si>
  <si>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</si>
  <si>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</si>
  <si>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</si>
  <si>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</si>
  <si>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</si>
  <si>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</si>
  <si>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</si>
  <si>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</si>
  <si>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</si>
  <si>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</si>
  <si>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</si>
  <si>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</si>
  <si>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</si>
  <si>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</si>
  <si>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</si>
  <si>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</si>
  <si>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</si>
  <si>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</si>
  <si>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</si>
  <si>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</si>
  <si>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</si>
  <si>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</si>
  <si>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</si>
  <si>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</si>
  <si>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</si>
  <si>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</si>
  <si>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</si>
  <si>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</si>
  <si>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</si>
  <si>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</si>
  <si>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</si>
  <si>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</si>
  <si>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</si>
  <si>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</si>
  <si>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</si>
  <si>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</si>
  <si>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</si>
  <si>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</si>
  <si>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</si>
  <si>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</si>
  <si>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</si>
  <si>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</si>
  <si>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</si>
  <si>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</si>
  <si>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</si>
  <si>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</si>
  <si>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</si>
  <si>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</si>
  <si>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</si>
  <si>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</si>
  <si>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</si>
  <si>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</si>
  <si>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</si>
  <si>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</si>
  <si>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</si>
  <si>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</si>
  <si>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</si>
  <si>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</si>
  <si>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</si>
  <si>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</si>
  <si>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</si>
  <si>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</si>
  <si>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</si>
  <si>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</si>
  <si>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</si>
  <si>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</si>
  <si>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</si>
  <si>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</si>
  <si>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</si>
  <si>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</si>
  <si>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</si>
  <si>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</si>
  <si>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</si>
  <si>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</si>
  <si>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</si>
  <si>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</si>
  <si>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</si>
  <si>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</si>
  <si>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</si>
  <si>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</si>
  <si>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</si>
  <si>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</si>
  <si>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</si>
  <si>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</si>
  <si>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</si>
  <si>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</si>
  <si>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</si>
  <si>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</si>
  <si>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</si>
  <si>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</si>
  <si>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</si>
  <si>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</si>
  <si>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</si>
  <si>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</si>
  <si>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</si>
  <si>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</si>
  <si>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</si>
  <si>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</si>
  <si>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</si>
  <si>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</si>
  <si>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</si>
  <si>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</si>
  <si>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</si>
  <si>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</si>
  <si>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</si>
  <si>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</si>
  <si>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</si>
  <si>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</si>
  <si>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</si>
  <si>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</si>
  <si>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</si>
  <si>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</si>
  <si>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</si>
  <si>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</si>
  <si>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</si>
  <si>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</si>
  <si>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</si>
  <si>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</si>
  <si>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</si>
  <si>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</si>
  <si>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</si>
  <si>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</si>
  <si>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</si>
  <si>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</si>
  <si>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</si>
  <si>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</si>
  <si>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</si>
  <si>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</si>
  <si>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</si>
  <si>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</si>
  <si>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</si>
  <si>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</si>
  <si>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</si>
  <si>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</si>
  <si>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</si>
  <si>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</si>
  <si>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</si>
  <si>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</si>
  <si>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</si>
  <si>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</si>
  <si>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</si>
  <si>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</si>
  <si>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</si>
  <si>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</si>
  <si>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</si>
  <si>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</si>
  <si>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</si>
  <si>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</si>
  <si>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</si>
  <si>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</si>
  <si>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</si>
  <si>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</si>
  <si>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</si>
  <si>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</si>
  <si>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</si>
  <si>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</si>
  <si>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</si>
  <si>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</si>
  <si>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</si>
  <si>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</si>
  <si>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</si>
  <si>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</si>
  <si>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</si>
  <si>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</si>
  <si>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</si>
  <si>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</si>
  <si>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</si>
  <si>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</si>
  <si>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</si>
  <si>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</si>
  <si>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</si>
  <si>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</si>
  <si>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</si>
  <si>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</si>
  <si>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</si>
  <si>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</si>
  <si>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</si>
  <si>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</si>
  <si>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</si>
  <si>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</si>
  <si>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</si>
  <si>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</si>
  <si>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</si>
  <si>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</si>
  <si>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</si>
  <si>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</si>
  <si>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</si>
  <si>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</si>
  <si>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</si>
  <si>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</si>
  <si>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</si>
  <si>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</si>
  <si>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</si>
  <si>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</si>
  <si>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</si>
  <si>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</si>
  <si>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</si>
  <si>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</si>
  <si>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</si>
  <si>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</si>
  <si>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</si>
  <si>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</si>
  <si>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</si>
  <si>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</si>
  <si>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</si>
  <si>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</si>
  <si>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</si>
  <si>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</si>
  <si>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</si>
  <si>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</si>
  <si>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</si>
  <si>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</si>
  <si>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</si>
  <si>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</si>
  <si>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</si>
  <si>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</si>
  <si>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</si>
  <si>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</si>
  <si>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</si>
  <si>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</si>
  <si>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</si>
  <si>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</si>
  <si>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</si>
  <si>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</si>
  <si>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</si>
  <si>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</si>
  <si>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</si>
  <si>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</si>
  <si>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</si>
  <si>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</si>
  <si>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</si>
  <si>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</si>
  <si>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</si>
  <si>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</si>
  <si>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</si>
  <si>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</si>
  <si>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</si>
  <si>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</si>
  <si>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</si>
  <si>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</si>
  <si>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</si>
  <si>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</si>
  <si>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</si>
  <si>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</si>
  <si>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</si>
  <si>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</si>
  <si>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</si>
  <si>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</si>
  <si>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</si>
  <si>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</si>
  <si>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</si>
  <si>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</si>
  <si>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</si>
  <si>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</si>
  <si>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</si>
  <si>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</si>
  <si>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</si>
  <si>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</si>
  <si>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</si>
  <si>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</si>
  <si>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</si>
  <si>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</si>
  <si>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</si>
  <si>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</si>
  <si>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</si>
  <si>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</si>
  <si>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</si>
  <si>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</si>
  <si>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</si>
  <si>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</si>
  <si>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</si>
  <si>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</si>
  <si>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</si>
  <si>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</si>
  <si>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</si>
  <si>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</si>
  <si>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</si>
  <si>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</si>
  <si>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</si>
  <si>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</si>
  <si>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</si>
  <si>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</si>
  <si>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</si>
  <si>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</si>
  <si>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</si>
  <si>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</si>
  <si>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</si>
  <si>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</si>
  <si>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</si>
  <si>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</si>
  <si>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</si>
  <si>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</si>
  <si>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</si>
  <si>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</si>
  <si>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</si>
  <si>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</si>
  <si>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</si>
  <si>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</si>
  <si>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</si>
  <si>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</si>
  <si>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</si>
  <si>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</si>
  <si>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</si>
  <si>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</si>
  <si>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</si>
  <si>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</si>
  <si>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</si>
  <si>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</si>
  <si>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</si>
  <si>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</si>
  <si>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</si>
  <si>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</si>
  <si>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</si>
  <si>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</si>
  <si>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</si>
  <si>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</si>
  <si>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</si>
  <si>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</si>
  <si>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</si>
  <si>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</si>
  <si>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</si>
  <si>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</si>
  <si>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</si>
  <si>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</si>
  <si>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</si>
  <si>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</si>
  <si>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</si>
  <si>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</si>
  <si>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</si>
  <si>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</si>
  <si>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</si>
  <si>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</si>
  <si>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</si>
  <si>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</si>
  <si>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</si>
  <si>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</si>
  <si>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</si>
  <si>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</si>
  <si>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</si>
  <si>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</si>
  <si>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</si>
  <si>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</si>
  <si>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</si>
  <si>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</si>
  <si>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</si>
  <si>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</si>
  <si>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</si>
  <si>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</si>
  <si>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</si>
  <si>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</si>
  <si>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</si>
  <si>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</si>
  <si>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</si>
  <si>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</si>
  <si>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</si>
  <si>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</si>
  <si>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</si>
  <si>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</si>
  <si>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</si>
  <si>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</si>
  <si>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</si>
  <si>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</si>
  <si>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</si>
  <si>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</si>
  <si>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</si>
  <si>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</si>
  <si>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</si>
  <si>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</si>
  <si>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</si>
  <si>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</si>
  <si>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</si>
  <si>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</si>
  <si>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</si>
  <si>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</si>
  <si>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</si>
  <si>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</si>
  <si>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</si>
  <si>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</si>
  <si>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</si>
  <si>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</si>
  <si>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</si>
  <si>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</si>
  <si>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</si>
  <si>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</si>
  <si>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</si>
  <si>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</si>
  <si>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</si>
  <si>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</si>
  <si>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</si>
  <si>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</si>
  <si>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</si>
  <si>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</si>
  <si>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</si>
  <si>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</si>
  <si>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</si>
  <si>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</si>
  <si>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</si>
  <si>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</si>
  <si>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</si>
  <si>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</si>
  <si>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</si>
  <si>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</si>
  <si>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</si>
  <si>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</si>
  <si>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</si>
  <si>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</si>
  <si>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</si>
  <si>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</si>
  <si>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</si>
  <si>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</si>
  <si>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</si>
  <si>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</si>
  <si>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</si>
  <si>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</si>
  <si>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</si>
  <si>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</si>
  <si>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</si>
  <si>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</si>
  <si>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</si>
  <si>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</si>
  <si>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</si>
  <si>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</si>
  <si>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</si>
  <si>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</si>
  <si>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</si>
  <si>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</si>
  <si>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</si>
  <si>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</si>
  <si>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</si>
  <si>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</si>
  <si>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</si>
  <si>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</si>
  <si>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</si>
  <si>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</si>
  <si>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</si>
  <si>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</si>
  <si>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</si>
  <si>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</si>
  <si>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</si>
  <si>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</si>
  <si>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</si>
  <si>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</si>
  <si>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</si>
  <si>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</si>
  <si>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</si>
  <si>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</si>
  <si>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</si>
  <si>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</si>
  <si>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</si>
  <si>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</si>
  <si>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</si>
  <si>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</si>
  <si>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</si>
  <si>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</si>
  <si>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</si>
  <si>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</si>
  <si>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</si>
  <si>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</si>
  <si>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</si>
  <si>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</si>
  <si>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</si>
  <si>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</si>
  <si>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</si>
  <si>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</si>
  <si>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</si>
  <si>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</si>
  <si>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</si>
  <si>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</si>
  <si>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</si>
  <si>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</si>
  <si>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</si>
  <si>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</si>
  <si>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</si>
  <si>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</si>
  <si>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</si>
  <si>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</si>
  <si>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</si>
  <si>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</si>
  <si>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</si>
  <si>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</si>
  <si>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</si>
  <si>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</si>
  <si>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</si>
  <si>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</si>
  <si>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</si>
  <si>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</si>
  <si>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</si>
  <si>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</si>
  <si>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</si>
  <si>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</si>
  <si>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</si>
  <si>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</si>
  <si>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</si>
  <si>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</si>
  <si>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</si>
  <si>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</si>
  <si>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</si>
  <si>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</si>
  <si>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</si>
  <si>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</si>
  <si>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</si>
  <si>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</si>
  <si>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</si>
  <si>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</si>
  <si>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</si>
  <si>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</si>
  <si>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</si>
  <si>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</si>
  <si>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</si>
  <si>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</si>
  <si>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</si>
  <si>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</si>
  <si>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</si>
  <si>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</si>
  <si>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</si>
  <si>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</si>
  <si>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</si>
  <si>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</si>
  <si>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</si>
  <si>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</si>
  <si>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</si>
  <si>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</si>
  <si>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</si>
  <si>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</si>
  <si>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</si>
  <si>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</si>
  <si>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</si>
  <si>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</si>
  <si>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</si>
  <si>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</si>
  <si>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</si>
  <si>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</si>
  <si>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</si>
  <si>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</si>
  <si>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</si>
  <si>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</si>
  <si>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</si>
  <si>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</si>
  <si>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</si>
  <si>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</si>
  <si>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</si>
  <si>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</si>
  <si>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</si>
  <si>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</si>
  <si>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</si>
  <si>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</si>
  <si>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</si>
  <si>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</si>
  <si>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</si>
  <si>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</si>
  <si>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</si>
  <si>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</si>
  <si>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</si>
  <si>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</si>
  <si>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</si>
  <si>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</si>
  <si>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</si>
  <si>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</si>
  <si>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</si>
  <si>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</si>
  <si>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</si>
  <si>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</si>
  <si>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</si>
  <si>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</si>
  <si>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</si>
  <si>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</si>
  <si>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</si>
  <si>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</si>
  <si>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</si>
  <si>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</si>
  <si>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</si>
  <si>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</si>
  <si>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</si>
  <si>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</si>
  <si>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</si>
  <si>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</si>
  <si>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</si>
  <si>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</si>
  <si>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</si>
  <si>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</si>
  <si>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</si>
  <si>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</si>
  <si>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</si>
  <si>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</si>
  <si>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</si>
  <si>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</si>
  <si>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</si>
  <si>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</si>
  <si>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</si>
  <si>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</si>
  <si>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</si>
  <si>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</si>
  <si>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</si>
  <si>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</si>
  <si>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</si>
  <si>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</si>
  <si>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</si>
  <si>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</si>
  <si>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</si>
  <si>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</si>
  <si>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</si>
  <si>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</si>
  <si>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</si>
  <si>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</si>
  <si>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</si>
  <si>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</si>
  <si>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</si>
  <si>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</si>
  <si>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</si>
  <si>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</si>
  <si>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</si>
  <si>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</si>
  <si>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</si>
  <si>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</si>
  <si>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</si>
  <si>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</si>
  <si>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</si>
  <si>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</si>
  <si>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</si>
  <si>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</si>
  <si>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</si>
  <si>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</si>
  <si>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</si>
  <si>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</si>
  <si>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</si>
  <si>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</si>
  <si>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</si>
  <si>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</si>
  <si>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</si>
  <si>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</si>
  <si>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</si>
  <si>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</si>
  <si>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</si>
  <si>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</si>
  <si>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</si>
  <si>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</si>
  <si>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</si>
  <si>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</si>
  <si>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</si>
  <si>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</si>
  <si>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</si>
  <si>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</si>
  <si>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</si>
  <si>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</si>
  <si>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</si>
  <si>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</si>
  <si>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</si>
  <si>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</si>
  <si>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</si>
  <si>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</si>
  <si>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</si>
  <si>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</si>
  <si>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</si>
  <si>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</si>
  <si>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</si>
  <si>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</si>
  <si>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</si>
  <si>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</si>
  <si>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</si>
  <si>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</si>
  <si>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</si>
  <si>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</si>
  <si>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</si>
  <si>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</si>
  <si>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</si>
  <si>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</si>
  <si>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</si>
  <si>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</si>
  <si>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</si>
  <si>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</si>
  <si>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</si>
  <si>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</si>
  <si>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</si>
  <si>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</si>
  <si>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</si>
  <si>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</si>
  <si>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</si>
  <si>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</si>
  <si>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</si>
  <si>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</si>
  <si>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</si>
  <si>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</si>
  <si>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</si>
  <si>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</si>
  <si>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</si>
  <si>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</si>
  <si>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</si>
  <si>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</si>
  <si>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</si>
  <si>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</si>
  <si>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</si>
  <si>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</si>
  <si>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</si>
  <si>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</si>
  <si>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</si>
  <si>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</si>
  <si>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</si>
  <si>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</si>
  <si>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</si>
  <si>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</si>
  <si>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</si>
  <si>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</si>
  <si>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</si>
  <si>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</si>
  <si>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</si>
  <si>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</si>
  <si>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</si>
  <si>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</si>
  <si>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</si>
  <si>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</si>
  <si>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</si>
  <si>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</si>
  <si>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</si>
  <si>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</si>
  <si>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</si>
  <si>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</si>
  <si>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</si>
  <si>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</si>
  <si>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</si>
  <si>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</si>
  <si>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</si>
  <si>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</si>
  <si>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</si>
  <si>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</si>
  <si>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</si>
  <si>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</si>
  <si>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</si>
  <si>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</si>
  <si>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</si>
  <si>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</si>
  <si>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</si>
  <si>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</si>
  <si>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</si>
  <si>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</si>
  <si>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</si>
  <si>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</si>
  <si>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</si>
  <si>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</si>
  <si>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</si>
  <si>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</si>
  <si>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</si>
  <si>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</si>
  <si>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</si>
  <si>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</si>
  <si>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</si>
  <si>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</si>
  <si>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</si>
  <si>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</si>
  <si>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</si>
  <si>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</si>
  <si>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</si>
  <si>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</si>
  <si>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</si>
  <si>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</si>
  <si>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</si>
  <si>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</si>
  <si>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</si>
  <si>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</si>
  <si>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</si>
  <si>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</si>
  <si>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</si>
  <si>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</si>
  <si>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</si>
  <si>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</si>
  <si>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</si>
  <si>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</si>
  <si>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</si>
  <si>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</si>
  <si>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</si>
  <si>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</si>
  <si>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</si>
  <si>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</si>
  <si>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</si>
  <si>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</si>
  <si>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</si>
  <si>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</si>
  <si>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</si>
  <si>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</si>
  <si>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</si>
  <si>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</si>
  <si>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</si>
  <si>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</si>
  <si>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</si>
  <si>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</si>
  <si>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</si>
  <si>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</si>
  <si>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</si>
  <si>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</si>
  <si>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</si>
  <si>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</si>
  <si>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</si>
  <si>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</si>
  <si>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</si>
  <si>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</si>
  <si>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</si>
  <si>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</si>
  <si>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</si>
  <si>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</si>
  <si>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</si>
  <si>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</si>
  <si>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</si>
  <si>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</si>
  <si>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</si>
  <si>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</si>
  <si>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</si>
  <si>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</si>
  <si>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</si>
  <si>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</si>
  <si>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</si>
  <si>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</si>
  <si>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</si>
  <si>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</si>
  <si>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</si>
  <si>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</si>
  <si>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</si>
  <si>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</si>
  <si>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</si>
  <si>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</si>
  <si>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</si>
  <si>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</si>
  <si>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</si>
  <si>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</si>
  <si>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</si>
  <si>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</si>
  <si>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</si>
  <si>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</si>
  <si>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</si>
  <si>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</si>
  <si>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</si>
  <si>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</si>
  <si>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</si>
  <si>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</si>
  <si>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</si>
  <si>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</si>
  <si>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</si>
  <si>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</si>
  <si>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</si>
  <si>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</si>
  <si>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</si>
  <si>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</si>
  <si>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</si>
  <si>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</si>
  <si>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</si>
  <si>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</si>
  <si>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</si>
  <si>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</si>
  <si>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</si>
  <si>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</si>
  <si>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</si>
  <si>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</si>
  <si>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</si>
  <si>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</si>
  <si>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</si>
  <si>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</si>
  <si>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</si>
  <si>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</si>
  <si>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</si>
  <si>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</si>
  <si>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</si>
  <si>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</si>
  <si>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</si>
  <si>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</si>
  <si>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</si>
  <si>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</si>
  <si>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</si>
  <si>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</si>
  <si>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</si>
  <si>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</si>
  <si>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</si>
  <si>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</si>
  <si>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</si>
  <si>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</si>
  <si>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</si>
  <si>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</si>
  <si>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</si>
  <si>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</si>
  <si>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</si>
  <si>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</si>
  <si>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</si>
  <si>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</si>
  <si>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</si>
  <si>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</si>
  <si>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</si>
  <si>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</si>
  <si>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</si>
  <si>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</si>
  <si>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</si>
  <si>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</si>
  <si>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</si>
  <si>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</si>
  <si>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</si>
  <si>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</si>
  <si>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</si>
  <si>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</si>
  <si>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</si>
  <si>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</si>
  <si>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</si>
  <si>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</si>
  <si>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</si>
  <si>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</si>
  <si>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</si>
  <si>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</si>
  <si>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</si>
  <si>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</si>
  <si>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</si>
  <si>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</si>
  <si>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</si>
  <si>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</si>
  <si>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</si>
  <si>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</si>
  <si>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</si>
  <si>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</si>
  <si>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</si>
  <si>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</si>
  <si>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</si>
  <si>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</si>
  <si>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</si>
  <si>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</si>
  <si>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</si>
  <si>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</si>
  <si>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</si>
  <si>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</si>
  <si>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</si>
  <si>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</si>
  <si>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</si>
  <si>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</si>
  <si>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</si>
  <si>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</si>
  <si>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</si>
  <si>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</si>
  <si>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</si>
  <si>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</si>
  <si>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</si>
  <si>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</si>
  <si>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</si>
  <si>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</si>
  <si>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</si>
  <si>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</si>
  <si>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</si>
  <si>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</si>
  <si>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</si>
  <si>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</si>
  <si>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</si>
  <si>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</si>
  <si>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</si>
  <si>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</si>
  <si>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</si>
  <si>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</si>
  <si>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</si>
  <si>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</si>
  <si>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</si>
  <si>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</si>
  <si>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</si>
  <si>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</si>
  <si>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</si>
  <si>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</si>
  <si>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</si>
  <si>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</si>
  <si>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</si>
  <si>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</si>
  <si>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</si>
  <si>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</si>
  <si>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</si>
  <si>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</si>
  <si>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</si>
  <si>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</si>
  <si>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</si>
  <si>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</si>
  <si>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</si>
  <si>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</si>
  <si>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</si>
  <si>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</si>
  <si>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</si>
  <si>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</si>
  <si>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</si>
  <si>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</si>
  <si>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</si>
  <si>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</si>
  <si>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</si>
  <si>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</si>
  <si>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</si>
  <si>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</si>
  <si>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</si>
  <si>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</si>
  <si>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</si>
  <si>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</si>
  <si>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</si>
  <si>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</si>
  <si>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</si>
  <si>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</si>
  <si>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</si>
  <si>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</si>
  <si>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</si>
  <si>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</si>
  <si>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</si>
  <si>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</si>
  <si>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</si>
  <si>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</si>
  <si>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</si>
  <si>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</si>
  <si>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</si>
  <si>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</si>
  <si>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</si>
  <si>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</si>
  <si>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</si>
  <si>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</si>
  <si>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</si>
  <si>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</si>
  <si>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</si>
  <si>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</si>
  <si>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</si>
  <si>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</si>
  <si>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</si>
  <si>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</si>
  <si>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</si>
  <si>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</si>
  <si>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</si>
  <si>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</si>
  <si>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</si>
  <si>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</si>
  <si>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</si>
  <si>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</si>
  <si>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</si>
  <si>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</si>
  <si>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</si>
  <si>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</si>
  <si>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</si>
  <si>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</si>
  <si>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</si>
  <si>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</si>
  <si>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</si>
  <si>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</si>
  <si>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</si>
  <si>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</si>
  <si>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</si>
  <si>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</si>
  <si>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</si>
  <si>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</si>
  <si>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</si>
  <si>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</si>
  <si>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</si>
  <si>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</si>
  <si>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</si>
  <si>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</si>
  <si>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</si>
  <si>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</si>
  <si>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</si>
  <si>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</si>
  <si>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</si>
  <si>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</si>
  <si>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</si>
  <si>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</si>
  <si>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</si>
  <si>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</si>
  <si>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</si>
  <si>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</si>
  <si>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</si>
  <si>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</si>
  <si>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</si>
  <si>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</si>
  <si>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</si>
  <si>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</si>
  <si>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</si>
  <si>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</si>
  <si>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</si>
  <si>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</si>
  <si>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</si>
  <si>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</si>
  <si>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</si>
  <si>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</si>
  <si>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</si>
  <si>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</si>
  <si>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</si>
  <si>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</si>
  <si>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</si>
  <si>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</si>
  <si>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</si>
  <si>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</si>
  <si>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</si>
  <si>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</si>
  <si>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</si>
  <si>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</si>
  <si>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</si>
  <si>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</si>
  <si>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</si>
  <si>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</si>
  <si>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</si>
  <si>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</si>
  <si>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</si>
  <si>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</si>
  <si>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</si>
  <si>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</si>
  <si>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</si>
  <si>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</si>
  <si>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</si>
  <si>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</si>
  <si>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</si>
  <si>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</si>
  <si>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</si>
  <si>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</si>
  <si>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</si>
  <si>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</si>
  <si>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</si>
  <si>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</si>
  <si>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</si>
  <si>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</si>
  <si>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</si>
  <si>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</si>
  <si>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</si>
  <si>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</si>
  <si>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</si>
  <si>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</si>
  <si>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</si>
  <si>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</si>
  <si>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</si>
  <si>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</si>
  <si>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</si>
  <si>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</si>
  <si>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</si>
  <si>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</si>
  <si>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</si>
  <si>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</si>
  <si>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</si>
  <si>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</si>
  <si>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</si>
  <si>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</si>
  <si>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</si>
  <si>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</si>
  <si>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</si>
  <si>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</si>
  <si>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</si>
  <si>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</si>
  <si>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</si>
  <si>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</si>
  <si>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</si>
  <si>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</si>
  <si>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</si>
  <si>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</si>
  <si>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</si>
  <si>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</si>
  <si>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</si>
  <si>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</si>
  <si>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</si>
  <si>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</si>
  <si>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</si>
  <si>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</si>
  <si>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</si>
  <si>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</si>
  <si>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</si>
  <si>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</si>
  <si>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</si>
  <si>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</si>
  <si>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</si>
  <si>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</si>
  <si>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</si>
  <si>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</si>
  <si>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</si>
  <si>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</si>
  <si>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</si>
  <si>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</si>
  <si>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</si>
  <si>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</si>
  <si>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</si>
  <si>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</si>
  <si>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</si>
  <si>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</si>
  <si>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</si>
  <si>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</si>
  <si>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</si>
  <si>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</si>
  <si>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</si>
  <si>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</si>
  <si>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</si>
  <si>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</si>
  <si>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</si>
  <si>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</si>
  <si>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</si>
  <si>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</si>
  <si>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</si>
  <si>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</si>
  <si>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</si>
  <si>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</si>
  <si>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</si>
  <si>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</si>
  <si>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</si>
  <si>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</si>
  <si>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</si>
  <si>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</si>
  <si>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</si>
  <si>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</si>
  <si>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</si>
  <si>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</si>
  <si>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</si>
  <si>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</si>
  <si>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</si>
  <si>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</si>
  <si>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</si>
  <si>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</si>
  <si>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</si>
  <si>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</si>
  <si>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</si>
  <si>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</si>
  <si>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</si>
  <si>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</si>
  <si>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</si>
  <si>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</si>
  <si>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</si>
  <si>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</si>
  <si>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</si>
  <si>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</si>
  <si>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</si>
  <si>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</si>
  <si>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</si>
  <si>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</si>
  <si>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</si>
  <si>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</si>
  <si>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</si>
  <si>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</si>
  <si>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</si>
  <si>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</si>
  <si>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</si>
  <si>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</si>
  <si>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</si>
  <si>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</si>
  <si>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</si>
  <si>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</si>
  <si>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</si>
  <si>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</si>
  <si>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</si>
  <si>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</si>
  <si>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</si>
  <si>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</si>
  <si>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</si>
  <si>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</si>
  <si>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</si>
  <si>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</si>
  <si>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</si>
  <si>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</si>
  <si>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</si>
  <si>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</si>
  <si>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</si>
  <si>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</si>
  <si>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</si>
  <si>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</si>
  <si>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</si>
  <si>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</si>
  <si>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</si>
  <si>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</si>
  <si>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</si>
  <si>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</si>
  <si>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</si>
  <si>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</si>
  <si>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</si>
  <si>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</si>
  <si>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</si>
  <si>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</si>
  <si>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</si>
  <si>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</si>
  <si>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</si>
  <si>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</si>
  <si>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</si>
  <si>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</si>
  <si>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</si>
  <si>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</si>
  <si>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</si>
  <si>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</si>
  <si>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</si>
  <si>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</si>
  <si>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</si>
  <si>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</si>
  <si>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</si>
  <si>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</si>
  <si>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</si>
  <si>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</si>
  <si>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</si>
  <si>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</si>
  <si>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</si>
  <si>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</si>
  <si>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</si>
  <si>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</si>
  <si>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</si>
  <si>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</si>
  <si>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</si>
  <si>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</si>
  <si>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</si>
  <si>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</si>
  <si>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</si>
  <si>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</si>
  <si>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</si>
  <si>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</si>
  <si>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</si>
  <si>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</si>
  <si>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</si>
  <si>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</si>
  <si>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</si>
  <si>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</si>
  <si>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</si>
  <si>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</si>
  <si>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</si>
  <si>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</si>
  <si>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</si>
  <si>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</si>
  <si>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</si>
  <si>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</si>
  <si>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</si>
  <si>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</si>
  <si>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</si>
  <si>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</si>
  <si>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</si>
  <si>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</si>
  <si>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</si>
  <si>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</si>
  <si>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</si>
  <si>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</si>
  <si>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</si>
  <si>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</si>
  <si>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</si>
  <si>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</si>
  <si>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</si>
  <si>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</si>
  <si>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</si>
  <si>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</si>
  <si>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</si>
  <si>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</si>
  <si>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</si>
  <si>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</si>
  <si>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</si>
  <si>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</si>
  <si>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</si>
  <si>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</si>
  <si>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</si>
  <si>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</si>
  <si>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</si>
  <si>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</si>
  <si>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</si>
  <si>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</si>
  <si>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</si>
  <si>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</si>
  <si>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</si>
  <si>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</si>
  <si>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</si>
  <si>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</si>
  <si>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</si>
  <si>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</si>
  <si>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</si>
  <si>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</si>
  <si>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</si>
  <si>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</si>
  <si>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</si>
  <si>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</si>
  <si>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</si>
  <si>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</si>
  <si>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</si>
  <si>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</si>
  <si>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</si>
  <si>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</si>
  <si>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</si>
  <si>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</si>
  <si>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</si>
  <si>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</si>
  <si>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</si>
  <si>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</si>
  <si>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</si>
  <si>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</si>
  <si>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</si>
  <si>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</si>
  <si>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</si>
  <si>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</si>
  <si>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</si>
  <si>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</si>
  <si>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</si>
  <si>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</si>
  <si>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</si>
  <si>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</si>
  <si>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</si>
  <si>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</si>
  <si>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</si>
  <si>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</si>
  <si>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</si>
  <si>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</si>
  <si>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</si>
  <si>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</si>
  <si>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</si>
  <si>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</si>
  <si>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</si>
  <si>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</si>
  <si>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</si>
  <si>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</si>
  <si>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</si>
  <si>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</si>
  <si>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</si>
  <si>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</si>
  <si>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</si>
  <si>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</si>
  <si>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</si>
  <si>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</si>
  <si>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</si>
  <si>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</si>
  <si>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</si>
  <si>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</si>
  <si>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</si>
  <si>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</si>
  <si>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</si>
  <si>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</si>
  <si>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</si>
  <si>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</si>
  <si>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</si>
  <si>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</si>
  <si>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</si>
  <si>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</si>
  <si>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</si>
  <si>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</si>
  <si>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</si>
  <si>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</si>
  <si>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</si>
  <si>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</si>
  <si>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</si>
  <si>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</si>
  <si>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</si>
  <si>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</si>
  <si>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</si>
  <si>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</si>
  <si>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</si>
  <si>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</si>
  <si>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</si>
  <si>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</si>
  <si>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</si>
  <si>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</si>
  <si>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</si>
  <si>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</si>
  <si>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</si>
  <si>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</si>
  <si>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</si>
  <si>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</si>
  <si>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</si>
  <si>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</si>
  <si>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</si>
  <si>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</si>
  <si>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</si>
  <si>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</si>
  <si>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</si>
  <si>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</si>
  <si>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</si>
  <si>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</si>
  <si>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</si>
  <si>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</si>
  <si>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</si>
  <si>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</si>
  <si>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</si>
  <si>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</si>
  <si>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</si>
  <si>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</si>
  <si>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</si>
  <si>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</si>
  <si>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</si>
  <si>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</si>
  <si>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</si>
  <si>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</si>
  <si>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</si>
  <si>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</si>
  <si>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</si>
  <si>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</si>
  <si>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</si>
  <si>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</si>
  <si>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</si>
  <si>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</si>
  <si>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</si>
  <si>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</si>
  <si>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</si>
  <si>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</si>
  <si>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</si>
  <si>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</si>
  <si>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</si>
  <si>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</si>
  <si>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</si>
  <si>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</si>
  <si>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</si>
  <si>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</si>
  <si>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</si>
  <si>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</si>
  <si>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</si>
  <si>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</si>
  <si>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</si>
  <si>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</si>
  <si>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</si>
  <si>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</si>
  <si>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</si>
  <si>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</si>
  <si>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</si>
  <si>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</si>
  <si>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</si>
  <si>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</si>
  <si>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</si>
  <si>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</si>
  <si>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</si>
  <si>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</si>
  <si>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</si>
  <si>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</si>
  <si>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</si>
  <si>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</si>
  <si>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</si>
  <si>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</si>
  <si>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</si>
  <si>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</si>
  <si>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</si>
  <si>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</si>
  <si>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</si>
  <si>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</si>
  <si>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</si>
  <si>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</si>
  <si>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</si>
  <si>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</si>
  <si>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</si>
  <si>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</si>
  <si>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</si>
  <si>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</si>
  <si>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</si>
  <si>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</si>
  <si>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</si>
  <si>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</si>
  <si>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</si>
  <si>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</si>
  <si>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</si>
  <si>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</si>
  <si>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</si>
  <si>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</si>
  <si>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</si>
  <si>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</si>
  <si>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</si>
  <si>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</si>
  <si>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</si>
  <si>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</si>
  <si>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</si>
  <si>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</si>
  <si>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</si>
  <si>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</si>
  <si>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</si>
  <si>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</si>
  <si>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</si>
  <si>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</si>
  <si>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</si>
  <si>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</si>
  <si>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</si>
  <si>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</si>
  <si>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</si>
  <si>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</si>
  <si>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</si>
  <si>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</si>
  <si>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</si>
  <si>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</si>
  <si>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</si>
  <si>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</si>
  <si>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</si>
  <si>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</si>
  <si>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</si>
  <si>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</si>
  <si>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</si>
  <si>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</si>
  <si>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</si>
  <si>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</si>
  <si>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</si>
  <si>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</si>
  <si>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</si>
  <si>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</si>
  <si>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</si>
  <si>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</si>
  <si>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</si>
  <si>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</si>
  <si>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</si>
  <si>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</si>
  <si>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</si>
  <si>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</si>
  <si>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</si>
  <si>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</si>
  <si>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</si>
  <si>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</si>
  <si>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</si>
  <si>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</si>
  <si>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</si>
  <si>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</si>
  <si>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</si>
  <si>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</si>
  <si>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</si>
  <si>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</si>
  <si>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</si>
  <si>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</si>
  <si>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</si>
  <si>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</si>
  <si>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</si>
  <si>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</si>
  <si>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</si>
  <si>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</si>
  <si>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</si>
  <si>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</si>
  <si>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</si>
  <si>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</si>
  <si>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</si>
  <si>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</si>
  <si>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</si>
  <si>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</si>
  <si>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</si>
  <si>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</si>
  <si>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</si>
  <si>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</si>
  <si>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</si>
  <si>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</si>
  <si>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</si>
  <si>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</si>
  <si>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</si>
  <si>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</si>
  <si>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</si>
  <si>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</si>
  <si>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</si>
  <si>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</si>
  <si>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</si>
  <si>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</si>
  <si>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</si>
  <si>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</si>
  <si>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</si>
  <si>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</si>
  <si>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</si>
  <si>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</si>
  <si>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</si>
  <si>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</si>
  <si>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</si>
  <si>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</si>
  <si>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</si>
  <si>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</si>
  <si>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</si>
  <si>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</si>
  <si>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</si>
  <si>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</si>
  <si>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</si>
  <si>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</si>
  <si>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</si>
  <si>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</si>
  <si>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</si>
  <si>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</si>
  <si>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</si>
  <si>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</si>
  <si>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</si>
  <si>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</si>
  <si>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</si>
  <si>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</si>
  <si>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</si>
  <si>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</si>
  <si>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</si>
  <si>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</si>
  <si>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</si>
  <si>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</si>
  <si>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</si>
  <si>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</si>
  <si>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</si>
  <si>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</si>
  <si>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</si>
  <si>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</si>
  <si>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</si>
  <si>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</si>
  <si>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</si>
  <si>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</si>
  <si>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</si>
  <si>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</si>
  <si>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</si>
  <si>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</si>
  <si>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</si>
  <si>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</si>
  <si>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</si>
  <si>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</si>
  <si>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</si>
  <si>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</si>
  <si>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</si>
  <si>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</si>
  <si>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</si>
  <si>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</si>
  <si>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</si>
  <si>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</si>
  <si>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</si>
  <si>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</si>
  <si>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</si>
  <si>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</si>
  <si>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</si>
  <si>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</si>
  <si>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</si>
  <si>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</si>
  <si>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</si>
  <si>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</si>
  <si>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</si>
  <si>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</si>
  <si>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</si>
  <si>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</si>
  <si>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</si>
  <si>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</si>
  <si>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</si>
  <si>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</si>
  <si>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</si>
  <si>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</si>
  <si>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</si>
  <si>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</si>
  <si>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</si>
  <si>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</si>
  <si>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</si>
  <si>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</si>
  <si>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</si>
  <si>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</si>
  <si>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</si>
  <si>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</si>
  <si>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</si>
  <si>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</si>
  <si>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</si>
  <si>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</si>
  <si>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</si>
  <si>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</si>
  <si>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</si>
  <si>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</si>
  <si>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</si>
  <si>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</si>
  <si>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</si>
  <si>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</si>
  <si>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</si>
  <si>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</si>
  <si>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</si>
  <si>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</si>
  <si>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</si>
  <si>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</si>
  <si>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</si>
  <si>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</si>
  <si>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</si>
  <si>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</si>
  <si>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</si>
  <si>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</si>
  <si>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</si>
  <si>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</si>
  <si>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</si>
  <si>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</si>
  <si>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</si>
  <si>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</si>
  <si>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</si>
  <si>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</si>
  <si>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</si>
  <si>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</si>
  <si>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</si>
  <si>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</si>
  <si>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</si>
  <si>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</si>
  <si>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</si>
  <si>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</si>
  <si>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</si>
  <si>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</si>
  <si>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</si>
  <si>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</si>
  <si>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</si>
  <si>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</si>
  <si>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</si>
  <si>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</si>
  <si>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</si>
  <si>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</si>
  <si>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</si>
  <si>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</si>
  <si>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</si>
  <si>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</si>
  <si>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</si>
  <si>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</si>
  <si>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</si>
  <si>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</si>
  <si>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</si>
  <si>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</si>
  <si>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</si>
  <si>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</si>
  <si>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</si>
  <si>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</si>
  <si>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</si>
  <si>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</si>
  <si>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</si>
  <si>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</si>
  <si>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</si>
  <si>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</si>
  <si>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</si>
  <si>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</si>
  <si>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</si>
  <si>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</si>
  <si>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</si>
  <si>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</si>
  <si>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</si>
  <si>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</si>
  <si>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</si>
  <si>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</si>
  <si>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</si>
  <si>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</si>
  <si>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</si>
  <si>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</si>
  <si>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</si>
  <si>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</si>
  <si>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</si>
  <si>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</si>
  <si>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</si>
  <si>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</si>
  <si>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</si>
  <si>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</si>
  <si>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</si>
  <si>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</si>
  <si>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</si>
  <si>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</si>
  <si>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</si>
  <si>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</si>
  <si>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</si>
  <si>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</si>
  <si>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</si>
  <si>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</si>
  <si>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</si>
  <si>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</si>
  <si>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</si>
  <si>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</si>
  <si>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</si>
  <si>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</si>
  <si>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</si>
  <si>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</si>
  <si>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</si>
  <si>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</si>
  <si>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</si>
  <si>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</si>
  <si>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</si>
  <si>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</si>
  <si>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</si>
  <si>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</si>
  <si>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</si>
  <si>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</si>
  <si>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</si>
  <si>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</si>
  <si>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</si>
  <si>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</si>
  <si>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</si>
  <si>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</si>
  <si>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</si>
  <si>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</si>
  <si>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</si>
  <si>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</si>
  <si>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</si>
  <si>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</si>
  <si>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</si>
  <si>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</si>
  <si>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</si>
  <si>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</si>
  <si>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</si>
  <si>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</si>
  <si>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</si>
  <si>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</si>
  <si>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</si>
  <si>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</si>
  <si>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</si>
  <si>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</si>
  <si>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</si>
  <si>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</si>
  <si>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</si>
  <si>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</si>
  <si>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</si>
  <si>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</si>
  <si>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</si>
  <si>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</si>
  <si>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</si>
  <si>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</si>
  <si>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</si>
  <si>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</si>
  <si>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</si>
  <si>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</si>
  <si>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</si>
  <si>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</si>
  <si>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</si>
  <si>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</si>
  <si>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</si>
  <si>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</si>
  <si>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</si>
  <si>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</si>
  <si>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</si>
  <si>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</si>
  <si>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</si>
  <si>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</si>
  <si>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</si>
  <si>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</si>
  <si>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</si>
  <si>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</si>
  <si>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</si>
  <si>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</si>
  <si>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</si>
  <si>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</si>
  <si>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</si>
  <si>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</si>
  <si>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</si>
  <si>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</si>
  <si>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</si>
  <si>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</si>
  <si>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</si>
  <si>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</si>
  <si>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</si>
  <si>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</si>
  <si>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</si>
  <si>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</si>
  <si>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</si>
  <si>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</si>
  <si>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</si>
  <si>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</si>
  <si>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</si>
  <si>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</si>
  <si>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</si>
  <si>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</si>
  <si>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</si>
  <si>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</si>
  <si>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</si>
  <si>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</si>
  <si>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</si>
  <si>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</si>
  <si>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</si>
  <si>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</si>
  <si>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</si>
  <si>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</si>
  <si>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</si>
  <si>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</si>
  <si>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</si>
  <si>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</si>
  <si>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</si>
  <si>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</si>
  <si>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</si>
  <si>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</si>
  <si>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</si>
  <si>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</si>
  <si>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</si>
  <si>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</si>
  <si>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</si>
  <si>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</si>
  <si>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</si>
  <si>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</si>
  <si>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</si>
  <si>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</si>
  <si>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</si>
  <si>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</si>
  <si>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</si>
  <si>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</si>
  <si>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</si>
  <si>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</si>
  <si>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</si>
  <si>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</si>
  <si>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</si>
  <si>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</si>
  <si>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</si>
  <si>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</si>
  <si>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</si>
  <si>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</si>
  <si>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</si>
  <si>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</si>
  <si>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</si>
  <si>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</si>
  <si>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</si>
  <si>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</si>
  <si>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</si>
  <si>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</si>
  <si>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</si>
  <si>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</si>
  <si>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</si>
  <si>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</si>
  <si>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</si>
  <si>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</si>
  <si>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</si>
  <si>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</si>
  <si>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</si>
  <si>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</si>
  <si>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</si>
  <si>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</si>
  <si>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</si>
  <si>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</si>
  <si>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</si>
  <si>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</si>
  <si>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</si>
  <si>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</si>
  <si>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</si>
  <si>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</si>
  <si>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</si>
  <si>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</si>
  <si>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</si>
  <si>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</si>
  <si>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</si>
  <si>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</si>
  <si>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</si>
  <si>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</si>
  <si>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</si>
  <si>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</si>
  <si>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</si>
  <si>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</si>
  <si>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</si>
  <si>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</si>
  <si>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</si>
  <si>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</si>
  <si>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</si>
  <si>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</si>
  <si>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</si>
  <si>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</si>
  <si>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</si>
  <si>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</si>
  <si>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</si>
  <si>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</si>
  <si>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</si>
  <si>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</si>
  <si>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</si>
  <si>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</si>
  <si>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</si>
  <si>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</si>
  <si>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</si>
  <si>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</si>
  <si>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</si>
  <si>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</si>
  <si>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</si>
  <si>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</si>
  <si>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</si>
  <si>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</si>
  <si>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</si>
  <si>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</si>
  <si>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</si>
  <si>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</si>
  <si>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</si>
  <si>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</si>
  <si>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</si>
  <si>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</si>
  <si>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</si>
  <si>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</si>
  <si>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</si>
  <si>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</si>
  <si>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</si>
  <si>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</si>
  <si>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</si>
  <si>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</si>
  <si>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</si>
  <si>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</si>
  <si>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</si>
  <si>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</si>
  <si>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</si>
  <si>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</si>
  <si>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</si>
  <si>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</si>
  <si>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</si>
  <si>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</si>
  <si>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</si>
  <si>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</si>
  <si>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</si>
  <si>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</si>
  <si>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</si>
  <si>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</si>
  <si>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</si>
  <si>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</si>
  <si>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</si>
  <si>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</si>
  <si>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</si>
  <si>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</si>
  <si>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</si>
  <si>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</si>
  <si>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</si>
  <si>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</si>
  <si>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</si>
  <si>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</si>
  <si>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</si>
  <si>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</si>
  <si>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</si>
  <si>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</si>
  <si>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</si>
  <si>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</si>
  <si>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</si>
  <si>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</si>
  <si>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</si>
  <si>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</si>
  <si>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</si>
  <si>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</si>
  <si>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</si>
  <si>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</si>
  <si>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</si>
  <si>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</si>
  <si>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</si>
  <si>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</si>
  <si>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</si>
  <si>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</si>
  <si>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</si>
  <si>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</si>
  <si>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</si>
  <si>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</si>
  <si>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</si>
  <si>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</si>
  <si>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</si>
  <si>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</si>
  <si>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</si>
  <si>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</si>
  <si>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</si>
  <si>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</si>
  <si>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</si>
  <si>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</si>
  <si>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</si>
  <si>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</si>
  <si>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</si>
  <si>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</si>
  <si>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</si>
  <si>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</si>
  <si>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</si>
  <si>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</si>
  <si>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</si>
  <si>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</si>
  <si>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</si>
  <si>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</si>
  <si>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</si>
  <si>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</si>
  <si>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</si>
  <si>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</si>
  <si>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</si>
  <si>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</si>
  <si>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</si>
  <si>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</si>
  <si>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</si>
  <si>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</si>
  <si>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</si>
  <si>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</si>
  <si>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</si>
  <si>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</si>
  <si>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</si>
  <si>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</si>
  <si>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</si>
  <si>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</si>
  <si>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</si>
  <si>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</si>
  <si>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</si>
  <si>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</si>
  <si>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</si>
  <si>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</si>
  <si>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</si>
  <si>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</si>
  <si>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</si>
  <si>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</si>
  <si>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</si>
  <si>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</si>
  <si>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</si>
  <si>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</si>
  <si>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</si>
  <si>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</si>
  <si>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</si>
  <si>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</si>
  <si>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</si>
  <si>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</si>
  <si>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</si>
  <si>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</si>
  <si>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</si>
  <si>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</si>
  <si>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</si>
  <si>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</si>
  <si>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</si>
  <si>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</si>
  <si>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</si>
  <si>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</si>
  <si>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</si>
  <si>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</si>
  <si>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</si>
  <si>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</si>
  <si>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</si>
  <si>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</si>
  <si>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</si>
  <si>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</si>
  <si>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</si>
  <si>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</si>
  <si>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</si>
  <si>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</si>
  <si>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</si>
  <si>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</si>
  <si>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</si>
  <si>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</si>
  <si>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</si>
  <si>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</si>
  <si>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</si>
  <si>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</si>
  <si>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</si>
  <si>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</si>
  <si>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</si>
  <si>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</si>
  <si>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</si>
  <si>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</si>
  <si>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</si>
  <si>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</si>
  <si>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</si>
  <si>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</si>
  <si>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</si>
  <si>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</si>
  <si>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</si>
  <si>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</si>
  <si>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</si>
  <si>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</si>
  <si>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</si>
  <si>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</si>
  <si>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</si>
  <si>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</si>
  <si>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</si>
  <si>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</si>
  <si>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</si>
  <si>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</si>
  <si>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</si>
  <si>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</si>
  <si>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</si>
  <si>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</si>
  <si>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</si>
  <si>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</si>
  <si>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</si>
  <si>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</si>
  <si>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</si>
  <si>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</si>
  <si>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</si>
  <si>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</si>
  <si>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</si>
  <si>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</si>
  <si>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</si>
  <si>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</si>
  <si>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</si>
  <si>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</si>
  <si>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</si>
  <si>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</si>
  <si>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</si>
  <si>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</si>
  <si>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</si>
  <si>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</si>
  <si>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</si>
  <si>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</si>
  <si>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</si>
  <si>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</si>
  <si>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</si>
  <si>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</si>
  <si>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</si>
  <si>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</si>
  <si>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</si>
  <si>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</si>
  <si>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</si>
  <si>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</si>
  <si>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</si>
  <si>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</si>
  <si>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</si>
  <si>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</si>
  <si>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</si>
  <si>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</si>
  <si>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</si>
  <si>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</si>
  <si>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</si>
  <si>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</si>
  <si>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</si>
  <si>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</si>
  <si>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</si>
  <si>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</si>
  <si>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</si>
  <si>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</si>
  <si>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</si>
  <si>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</si>
  <si>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</si>
  <si>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</si>
  <si>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</si>
  <si>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</si>
  <si>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</si>
  <si>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</si>
  <si>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</si>
  <si>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</si>
  <si>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</si>
  <si>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</si>
  <si>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</si>
  <si>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</si>
  <si>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</si>
  <si>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</si>
  <si>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</si>
  <si>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</si>
  <si>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</si>
  <si>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</si>
  <si>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</si>
  <si>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</si>
  <si>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</si>
  <si>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</si>
  <si>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</si>
  <si>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</si>
  <si>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</si>
  <si>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</si>
  <si>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</si>
  <si>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</si>
  <si>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</si>
  <si>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</si>
  <si>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</si>
  <si>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</si>
  <si>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</si>
  <si>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</si>
  <si>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</si>
  <si>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</si>
  <si>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</si>
  <si>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</si>
  <si>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</si>
  <si>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</si>
  <si>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</si>
  <si>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</si>
  <si>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</si>
  <si>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</si>
  <si>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</si>
  <si>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</si>
  <si>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</si>
  <si>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</si>
  <si>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</si>
  <si>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</si>
  <si>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</si>
  <si>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</si>
  <si>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</si>
  <si>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</si>
  <si>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</si>
  <si>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</si>
  <si>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</si>
  <si>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</si>
  <si>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</si>
  <si>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</si>
  <si>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</si>
  <si>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</si>
  <si>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</si>
  <si>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</si>
  <si>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</si>
  <si>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</si>
  <si>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</si>
  <si>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</si>
  <si>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</si>
  <si>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</si>
  <si>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</si>
  <si>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</si>
  <si>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</si>
  <si>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</si>
  <si>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</si>
  <si>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</si>
  <si>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</si>
  <si>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</si>
  <si>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</si>
  <si>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</si>
  <si>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</si>
  <si>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</si>
  <si>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</si>
  <si>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</si>
  <si>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</si>
  <si>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</si>
  <si>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</si>
  <si>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</si>
  <si>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</si>
  <si>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</si>
  <si>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</si>
  <si>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</si>
  <si>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</si>
  <si>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</si>
  <si>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</si>
  <si>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</si>
  <si>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</si>
  <si>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</si>
  <si>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</si>
  <si>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</si>
  <si>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</si>
  <si>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</si>
  <si>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</si>
  <si>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</si>
  <si>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</si>
  <si>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</si>
  <si>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</si>
  <si>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</si>
  <si>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</si>
  <si>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</si>
  <si>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</si>
  <si>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</si>
  <si>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</si>
  <si>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</si>
  <si>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</si>
  <si>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</si>
  <si>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</si>
  <si>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</si>
  <si>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</si>
  <si>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</si>
  <si>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</si>
  <si>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</si>
  <si>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</si>
  <si>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</si>
  <si>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</si>
  <si>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</si>
  <si>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</si>
  <si>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</si>
  <si>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</si>
  <si>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</si>
  <si>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</si>
  <si>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</si>
  <si>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</si>
  <si>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</si>
  <si>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</si>
  <si>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</si>
  <si>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</si>
  <si>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</si>
  <si>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</si>
  <si>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</si>
  <si>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</si>
  <si>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</si>
  <si>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</si>
  <si>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</si>
  <si>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</si>
  <si>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</si>
  <si>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</si>
  <si>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</si>
  <si>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</si>
  <si>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</si>
  <si>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</si>
  <si>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</si>
  <si>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</si>
  <si>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</si>
  <si>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</si>
  <si>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</si>
  <si>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</si>
  <si>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</si>
  <si>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</si>
  <si>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</si>
  <si>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</si>
  <si>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</si>
  <si>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</si>
  <si>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</si>
  <si>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</si>
  <si>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</si>
  <si>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</si>
  <si>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</si>
  <si>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</si>
  <si>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</si>
  <si>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</si>
  <si>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</si>
  <si>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</si>
  <si>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</si>
  <si>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</si>
  <si>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</si>
  <si>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</si>
  <si>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</si>
  <si>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</si>
  <si>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</si>
  <si>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</si>
  <si>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</si>
  <si>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</si>
  <si>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</si>
  <si>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</si>
  <si>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</si>
  <si>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</si>
  <si>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</si>
  <si>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</si>
  <si>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</si>
  <si>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</si>
  <si>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</si>
  <si>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</si>
  <si>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</si>
  <si>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</si>
  <si>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</si>
  <si>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</si>
  <si>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</si>
  <si>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</si>
  <si>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</si>
  <si>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</si>
  <si>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</si>
  <si>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</si>
  <si>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</si>
  <si>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</si>
  <si>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</si>
  <si>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</si>
  <si>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</si>
  <si>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</si>
  <si>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</si>
  <si>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</si>
  <si>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</si>
  <si>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</si>
  <si>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</si>
  <si>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</si>
  <si>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</si>
  <si>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</si>
  <si>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</si>
  <si>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</si>
  <si>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</si>
  <si>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</si>
  <si>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</si>
  <si>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</si>
  <si>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</si>
  <si>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</si>
  <si>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</si>
  <si>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</si>
  <si>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</si>
  <si>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</si>
  <si>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</si>
  <si>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</si>
  <si>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</si>
  <si>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</si>
  <si>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</si>
  <si>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</si>
  <si>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</si>
  <si>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</si>
  <si>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</si>
  <si>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</si>
  <si>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</si>
  <si>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</si>
  <si>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</si>
  <si>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</si>
  <si>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</si>
  <si>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</si>
  <si>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</si>
  <si>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</si>
  <si>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</si>
  <si>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</si>
  <si>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</si>
  <si>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</si>
  <si>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</si>
  <si>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</si>
  <si>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</si>
  <si>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</si>
  <si>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</si>
  <si>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</si>
  <si>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</si>
  <si>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</si>
  <si>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</si>
  <si>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</si>
  <si>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</si>
  <si>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</si>
  <si>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</si>
  <si>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</si>
  <si>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</si>
  <si>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</si>
  <si>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</si>
  <si>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</si>
  <si>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</si>
  <si>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</si>
  <si>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</si>
  <si>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</si>
  <si>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</si>
  <si>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</si>
  <si>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</si>
  <si>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</si>
  <si>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</si>
  <si>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</si>
  <si>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</si>
  <si>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</si>
  <si>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</si>
  <si>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</si>
  <si>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</si>
  <si>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</si>
  <si>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</si>
  <si>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</si>
  <si>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</si>
  <si>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</si>
  <si>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</si>
  <si>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</si>
  <si>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</si>
  <si>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</si>
  <si>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</si>
  <si>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</si>
  <si>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</si>
  <si>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</si>
  <si>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</si>
  <si>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</si>
  <si>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</si>
  <si>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</si>
  <si>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</si>
  <si>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</si>
  <si>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</si>
  <si>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</si>
  <si>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</si>
  <si>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</si>
  <si>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</si>
  <si>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</si>
  <si>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</si>
  <si>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</si>
  <si>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</si>
  <si>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</si>
  <si>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</si>
  <si>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</si>
  <si>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</si>
  <si>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</si>
  <si>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</si>
  <si>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</si>
  <si>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</si>
  <si>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</si>
  <si>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</si>
  <si>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</si>
  <si>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</si>
  <si>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</si>
  <si>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</si>
  <si>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</si>
  <si>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</si>
  <si>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</si>
  <si>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</si>
  <si>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</si>
  <si>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</si>
  <si>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</si>
  <si>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</si>
  <si>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</si>
  <si>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</si>
  <si>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</si>
  <si>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</si>
  <si>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</si>
  <si>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</si>
  <si>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</si>
  <si>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</si>
  <si>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</si>
  <si>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</si>
  <si>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</si>
  <si>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</si>
  <si>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</si>
  <si>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</si>
  <si>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</si>
  <si>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</si>
  <si>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</si>
  <si>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</si>
  <si>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</si>
  <si>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</si>
  <si>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</si>
  <si>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</si>
  <si>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</si>
  <si>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</si>
  <si>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</si>
  <si>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</si>
  <si>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</si>
  <si>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</si>
  <si>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</si>
  <si>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</si>
  <si>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</si>
  <si>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</si>
  <si>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</si>
  <si>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</si>
  <si>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</si>
  <si>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</si>
  <si>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</si>
  <si>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</si>
  <si>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</si>
  <si>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</si>
  <si>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</si>
  <si>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</si>
  <si>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</si>
  <si>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</si>
  <si>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</si>
  <si>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</si>
  <si>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</si>
  <si>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</si>
  <si>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</si>
  <si>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</si>
  <si>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</si>
  <si>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</si>
  <si>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</si>
  <si>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</si>
  <si>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</si>
  <si>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</si>
  <si>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</si>
  <si>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</si>
  <si>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</si>
  <si>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</si>
  <si>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</si>
  <si>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</si>
  <si>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</si>
  <si>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</si>
  <si>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</si>
  <si>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</si>
  <si>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</si>
  <si>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</si>
  <si>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</si>
  <si>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</si>
  <si>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</si>
  <si>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</si>
  <si>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</si>
  <si>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</si>
  <si>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</si>
  <si>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</si>
  <si>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</si>
  <si>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</si>
  <si>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</si>
  <si>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</si>
  <si>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</si>
  <si>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</si>
  <si>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</si>
  <si>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</si>
  <si>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</si>
  <si>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</si>
  <si>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</si>
  <si>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</si>
  <si>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</si>
  <si>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</si>
  <si>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</si>
  <si>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</si>
  <si>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</si>
  <si>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</si>
  <si>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</si>
  <si>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</si>
  <si>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</si>
  <si>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</si>
  <si>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</si>
  <si>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</si>
  <si>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</si>
  <si>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</si>
  <si>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</si>
  <si>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</si>
  <si>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</si>
  <si>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</si>
  <si>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</si>
  <si>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</si>
  <si>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</si>
  <si>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</si>
  <si>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</si>
  <si>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</si>
  <si>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</si>
  <si>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</si>
  <si>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</si>
  <si>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</si>
  <si>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</si>
  <si>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</si>
  <si>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</si>
  <si>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</si>
  <si>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</si>
  <si>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</si>
  <si>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</si>
  <si>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</si>
  <si>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</si>
  <si>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</si>
  <si>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</si>
  <si>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</si>
  <si>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</si>
  <si>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</si>
  <si>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</si>
  <si>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</si>
  <si>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</si>
  <si>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</si>
  <si>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</si>
  <si>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</si>
  <si>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</si>
  <si>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</si>
  <si>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</si>
  <si>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</si>
  <si>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</si>
  <si>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</si>
  <si>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</si>
  <si>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</si>
  <si>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</si>
  <si>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</si>
  <si>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</si>
  <si>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</si>
  <si>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</si>
  <si>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</si>
  <si>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</si>
  <si>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</si>
  <si>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</si>
  <si>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</si>
  <si>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</si>
  <si>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</si>
  <si>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</si>
  <si>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</si>
  <si>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</si>
  <si>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</si>
  <si>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</si>
  <si>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</si>
  <si>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</si>
  <si>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</si>
  <si>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</si>
  <si>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</si>
  <si>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</si>
  <si>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</si>
  <si>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</si>
  <si>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</si>
  <si>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</si>
  <si>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</si>
  <si>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</si>
  <si>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</si>
  <si>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</si>
  <si>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</si>
  <si>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</si>
  <si>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</si>
  <si>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</si>
  <si>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</si>
  <si>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</si>
  <si>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</si>
  <si>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</si>
  <si>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</si>
  <si>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</si>
  <si>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</si>
  <si>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</si>
  <si>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</si>
  <si>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</si>
  <si>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</si>
  <si>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</si>
  <si>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</si>
  <si>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</si>
  <si>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</si>
  <si>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</si>
  <si>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</si>
  <si>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</si>
  <si>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</si>
  <si>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</si>
  <si>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</si>
  <si>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</si>
  <si>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</si>
  <si>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</si>
  <si>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</si>
  <si>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</si>
  <si>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</si>
  <si>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</si>
  <si>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</si>
  <si>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</si>
  <si>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</si>
  <si>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</si>
  <si>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</si>
  <si>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</si>
  <si>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</si>
  <si>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</si>
  <si>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</si>
  <si>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</si>
  <si>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</si>
  <si>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</si>
  <si>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</si>
  <si>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</si>
  <si>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</si>
  <si>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</si>
  <si>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</si>
  <si>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</si>
  <si>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</si>
  <si>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</si>
  <si>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</si>
  <si>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</si>
  <si>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</si>
  <si>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</si>
  <si>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</si>
  <si>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</si>
  <si>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</si>
  <si>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</si>
  <si>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</si>
  <si>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</si>
  <si>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</si>
  <si>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</si>
  <si>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</si>
  <si>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</si>
  <si>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</si>
  <si>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</si>
  <si>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</si>
  <si>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</si>
  <si>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</si>
  <si>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</si>
  <si>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</si>
  <si>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</si>
  <si>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</si>
  <si>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</si>
  <si>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</si>
  <si>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</si>
  <si>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</si>
  <si>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</si>
  <si>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</si>
  <si>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</si>
  <si>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</si>
  <si>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</si>
  <si>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</si>
  <si>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</si>
  <si>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</si>
  <si>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</si>
  <si>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</si>
  <si>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</si>
  <si>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</si>
  <si>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</si>
  <si>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</si>
  <si>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</si>
  <si>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</si>
  <si>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</si>
  <si>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</si>
  <si>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</si>
  <si>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</si>
  <si>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</si>
  <si>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</si>
  <si>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</si>
  <si>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</si>
  <si>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</si>
  <si>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</si>
  <si>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</si>
  <si>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</si>
  <si>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</si>
  <si>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</si>
  <si>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</si>
  <si>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</si>
  <si>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</si>
  <si>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</si>
  <si>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</si>
  <si>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</si>
  <si>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</si>
  <si>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</si>
  <si>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</si>
  <si>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</si>
  <si>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</si>
  <si>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</si>
  <si>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</si>
  <si>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</si>
  <si>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</si>
  <si>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</si>
  <si>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</si>
  <si>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</si>
  <si>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</si>
  <si>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</si>
  <si>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</si>
  <si>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</si>
  <si>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</si>
  <si>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</si>
  <si>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</si>
  <si>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</si>
  <si>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</si>
  <si>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</si>
  <si>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</si>
  <si>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</si>
  <si>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</si>
  <si>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</si>
  <si>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</si>
  <si>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</si>
  <si>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</si>
  <si>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</si>
  <si>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</si>
  <si>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</si>
  <si>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</si>
  <si>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</si>
  <si>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</si>
  <si>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</si>
  <si>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</si>
  <si>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</si>
  <si>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</si>
  <si>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</si>
  <si>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</si>
  <si>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</si>
  <si>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</si>
  <si>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</si>
  <si>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</si>
  <si>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</si>
  <si>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</si>
  <si>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</si>
  <si>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</si>
  <si>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</si>
  <si>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</si>
  <si>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</si>
  <si>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</si>
  <si>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</si>
  <si>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</si>
  <si>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</si>
  <si>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</si>
  <si>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</si>
  <si>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</si>
  <si>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</si>
  <si>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</si>
  <si>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</si>
  <si>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</si>
  <si>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</si>
  <si>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</si>
  <si>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</si>
  <si>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</si>
  <si>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</si>
  <si>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</si>
  <si>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</si>
  <si>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</si>
  <si>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</si>
  <si>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</si>
  <si>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</si>
  <si>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</si>
  <si>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</si>
  <si>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</si>
  <si>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</si>
  <si>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</si>
  <si>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</si>
  <si>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</si>
  <si>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</si>
  <si>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</si>
  <si>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</si>
  <si>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</si>
  <si>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</si>
  <si>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</si>
  <si>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</si>
  <si>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</si>
  <si>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</si>
  <si>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</si>
  <si>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</si>
  <si>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</si>
  <si>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</si>
  <si>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</si>
  <si>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</si>
  <si>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</si>
  <si>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</si>
  <si>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</si>
  <si>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</si>
  <si>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</si>
  <si>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</si>
  <si>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</si>
  <si>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</si>
  <si>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</si>
  <si>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</si>
  <si>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</si>
  <si>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</si>
  <si>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</si>
  <si>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</si>
  <si>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</si>
  <si>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</si>
  <si>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</si>
  <si>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</si>
  <si>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</si>
  <si>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</si>
  <si>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</si>
  <si>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</si>
  <si>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</si>
  <si>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</si>
  <si>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</si>
  <si>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</si>
  <si>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</si>
  <si>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</si>
  <si>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</si>
  <si>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</si>
  <si>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</si>
  <si>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</si>
  <si>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</si>
  <si>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</si>
  <si>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</si>
  <si>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</si>
  <si>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</si>
  <si>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</si>
  <si>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</si>
  <si>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</si>
  <si>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</si>
  <si>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</si>
  <si>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</si>
  <si>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</si>
  <si>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</si>
  <si>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</si>
  <si>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</si>
  <si>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</si>
  <si>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</si>
  <si>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</si>
  <si>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</si>
  <si>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</si>
  <si>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</si>
  <si>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</si>
  <si>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</si>
  <si>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</si>
  <si>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</si>
  <si>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</si>
  <si>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</si>
  <si>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</si>
  <si>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</si>
  <si>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</si>
  <si>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</si>
  <si>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</si>
  <si>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</si>
  <si>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</si>
  <si>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</si>
  <si>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</si>
  <si>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</si>
  <si>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</si>
  <si>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</si>
  <si>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</si>
  <si>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</si>
  <si>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</si>
  <si>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</si>
  <si>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</si>
  <si>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</si>
  <si>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</si>
  <si>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</si>
  <si>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</si>
  <si>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</si>
  <si>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</si>
  <si>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</si>
  <si>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</si>
  <si>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</si>
  <si>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</si>
  <si>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</si>
  <si>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</si>
  <si>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</si>
  <si>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</si>
  <si>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</si>
  <si>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</si>
  <si>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</si>
  <si>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</si>
  <si>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</si>
  <si>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</si>
  <si>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</si>
  <si>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</si>
  <si>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</si>
  <si>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</si>
  <si>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</si>
  <si>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</si>
  <si>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</si>
  <si>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</si>
  <si>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</si>
  <si>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</si>
  <si>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</si>
  <si>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</si>
  <si>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</si>
  <si>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</si>
  <si>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</si>
  <si>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</si>
  <si>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</si>
  <si>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</si>
  <si>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</si>
  <si>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</si>
  <si>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</si>
  <si>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</si>
  <si>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</si>
  <si>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</si>
  <si>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</si>
  <si>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</si>
  <si>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</si>
  <si>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</si>
  <si>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</si>
  <si>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</si>
  <si>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</si>
  <si>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</si>
  <si>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</si>
  <si>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</si>
  <si>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</si>
  <si>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</si>
  <si>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</si>
  <si>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</si>
  <si>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</si>
  <si>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</si>
  <si>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</si>
  <si>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</si>
  <si>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</si>
  <si>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</si>
  <si>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</si>
  <si>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</si>
  <si>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</si>
  <si>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</si>
  <si>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</si>
  <si>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</si>
  <si>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</si>
  <si>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</si>
  <si>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</si>
  <si>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</si>
  <si>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</si>
  <si>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</si>
  <si>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</si>
  <si>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</si>
  <si>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</si>
  <si>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</si>
  <si>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</si>
  <si>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</si>
  <si>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</si>
  <si>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</si>
  <si>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</si>
  <si>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</si>
  <si>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</si>
  <si>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</si>
  <si>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</si>
  <si>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</si>
  <si>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</si>
  <si>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</si>
  <si>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</si>
  <si>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</si>
  <si>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</si>
  <si>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</si>
  <si>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</si>
  <si>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</si>
  <si>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</si>
  <si>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</si>
  <si>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</si>
  <si>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</si>
  <si>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</si>
  <si>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</si>
  <si>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</si>
  <si>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</si>
  <si>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</si>
  <si>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</si>
  <si>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</si>
  <si>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</si>
  <si>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</si>
  <si>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</si>
  <si>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</si>
  <si>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</si>
  <si>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</si>
  <si>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</si>
  <si>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</si>
  <si>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</si>
  <si>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</si>
  <si>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</si>
  <si>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</si>
  <si>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</si>
  <si>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</si>
  <si>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</si>
  <si>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</si>
  <si>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</si>
  <si>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</si>
  <si>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</si>
  <si>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</si>
  <si>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</si>
  <si>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</si>
  <si>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</si>
  <si>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</si>
  <si>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</si>
  <si>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</si>
  <si>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</si>
  <si>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</si>
  <si>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</si>
  <si>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</si>
  <si>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</si>
  <si>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</si>
  <si>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</si>
  <si>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</si>
  <si>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</si>
  <si>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</si>
  <si>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</si>
  <si>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</si>
  <si>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</si>
  <si>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</si>
  <si>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</si>
  <si>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</si>
  <si>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</si>
  <si>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</si>
  <si>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</si>
  <si>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</si>
  <si>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</si>
  <si>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</si>
  <si>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</si>
  <si>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</si>
  <si>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</si>
  <si>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</si>
  <si>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</si>
  <si>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</si>
  <si>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</si>
  <si>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</si>
  <si>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</si>
  <si>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</si>
  <si>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</si>
  <si>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</si>
  <si>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</si>
  <si>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</si>
  <si>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</si>
  <si>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</si>
  <si>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</si>
  <si>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</si>
  <si>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</si>
  <si>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</si>
  <si>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</si>
  <si>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</si>
  <si>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</si>
  <si>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</si>
  <si>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</si>
  <si>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</si>
  <si>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</si>
  <si>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</si>
  <si>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</si>
  <si>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</si>
  <si>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</si>
  <si>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</si>
  <si>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</si>
  <si>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</si>
  <si>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</si>
  <si>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</si>
  <si>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</si>
  <si>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</si>
  <si>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</si>
  <si>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</si>
  <si>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</si>
  <si>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</si>
  <si>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</si>
  <si>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</si>
  <si>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</si>
  <si>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</si>
  <si>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</si>
  <si>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</si>
  <si>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</si>
  <si>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</si>
  <si>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</si>
  <si>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</si>
  <si>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</si>
  <si>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</si>
  <si>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</si>
  <si>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</si>
  <si>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</si>
  <si>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</si>
  <si>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</si>
  <si>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</si>
  <si>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</si>
  <si>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</si>
  <si>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</si>
  <si>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</si>
  <si>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</si>
  <si>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</si>
  <si>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</si>
  <si>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</si>
  <si>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</si>
  <si>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</si>
  <si>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</si>
  <si>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</si>
  <si>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</si>
  <si>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</si>
  <si>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</si>
  <si>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</si>
  <si>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</si>
  <si>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</si>
  <si>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</si>
  <si>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</si>
  <si>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</si>
  <si>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</si>
  <si>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</si>
  <si>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</si>
  <si>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</si>
  <si>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</si>
  <si>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</si>
  <si>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</si>
  <si>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</si>
  <si>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</si>
  <si>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</si>
  <si>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</si>
  <si>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</si>
  <si>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</si>
  <si>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</si>
  <si>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</si>
  <si>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</si>
  <si>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</si>
  <si>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</si>
  <si>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</si>
  <si>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</si>
  <si>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</si>
  <si>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</si>
  <si>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</si>
  <si>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</si>
  <si>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</si>
  <si>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</si>
  <si>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</si>
  <si>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</si>
  <si>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</si>
  <si>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</si>
  <si>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</si>
  <si>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</si>
  <si>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</si>
  <si>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</si>
  <si>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</si>
  <si>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</si>
  <si>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</si>
  <si>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</si>
  <si>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</si>
  <si>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</si>
  <si>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</si>
  <si>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</si>
  <si>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</si>
  <si>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</si>
  <si>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</si>
  <si>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</si>
  <si>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</si>
  <si>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</si>
  <si>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</si>
  <si>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</si>
  <si>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</si>
  <si>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</si>
  <si>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</si>
  <si>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</si>
  <si>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</si>
  <si>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</si>
  <si>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</si>
  <si>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</si>
  <si>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</si>
  <si>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</si>
  <si>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</si>
  <si>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</si>
  <si>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</si>
  <si>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</si>
  <si>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</si>
  <si>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</si>
  <si>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</si>
  <si>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</si>
  <si>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</si>
  <si>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</si>
  <si>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</si>
  <si>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</si>
  <si>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</si>
  <si>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</si>
  <si>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</si>
  <si>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</si>
  <si>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</si>
  <si>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</si>
  <si>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</si>
  <si>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</si>
  <si>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</si>
  <si>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</si>
  <si>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</si>
  <si>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</si>
  <si>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</si>
  <si>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</si>
  <si>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</si>
  <si>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</si>
  <si>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</si>
  <si>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</si>
  <si>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</si>
  <si>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</si>
  <si>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</si>
  <si>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</si>
  <si>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</si>
  <si>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</si>
  <si>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</si>
  <si>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</si>
  <si>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</si>
  <si>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</si>
  <si>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</si>
  <si>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</si>
  <si>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</si>
  <si>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</si>
  <si>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</si>
  <si>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</si>
  <si>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</si>
  <si>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</si>
  <si>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</si>
  <si>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</si>
  <si>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</si>
  <si>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</si>
  <si>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</si>
  <si>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</si>
  <si>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</si>
  <si>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</si>
  <si>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</si>
  <si>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</si>
  <si>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</si>
  <si>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</si>
  <si>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</si>
  <si>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</si>
  <si>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</si>
  <si>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</si>
  <si>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</si>
  <si>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</si>
  <si>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</si>
  <si>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</si>
  <si>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</si>
  <si>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</si>
  <si>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</si>
  <si>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</si>
  <si>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</si>
  <si>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</si>
  <si>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</si>
  <si>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</si>
  <si>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</si>
  <si>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</si>
  <si>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</si>
  <si>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</si>
  <si>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</si>
  <si>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</si>
  <si>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</si>
  <si>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</si>
  <si>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</si>
  <si>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</si>
  <si>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</si>
  <si>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</si>
  <si>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</si>
  <si>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</si>
  <si>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</si>
  <si>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</si>
  <si>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</si>
  <si>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</si>
  <si>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</si>
  <si>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</si>
  <si>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</si>
  <si>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</si>
  <si>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</si>
  <si>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</si>
  <si>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</si>
  <si>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</si>
  <si>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</si>
  <si>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</si>
  <si>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</si>
  <si>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</si>
  <si>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</si>
  <si>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</si>
  <si>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</si>
  <si>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</si>
  <si>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</si>
  <si>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</si>
  <si>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</si>
  <si>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</si>
  <si>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</si>
  <si>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</si>
  <si>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</si>
  <si>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</si>
  <si>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</si>
  <si>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</si>
  <si>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</si>
  <si>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</si>
  <si>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</si>
  <si>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</si>
  <si>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</si>
  <si>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</si>
  <si>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</si>
  <si>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</si>
  <si>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</si>
  <si>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</si>
  <si>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</si>
  <si>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</si>
  <si>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</si>
  <si>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</si>
  <si>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</si>
  <si>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</si>
  <si>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</si>
  <si>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</si>
  <si>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</si>
  <si>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</si>
  <si>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</si>
  <si>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</si>
  <si>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</si>
  <si>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</si>
  <si>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</si>
  <si>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</si>
  <si>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</si>
  <si>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</si>
  <si>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</si>
  <si>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</si>
  <si>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</si>
  <si>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</si>
  <si>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</si>
  <si>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</si>
  <si>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</si>
  <si>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</si>
  <si>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</si>
  <si>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</si>
  <si>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</si>
  <si>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</si>
  <si>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</si>
  <si>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</si>
  <si>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</si>
  <si>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</si>
  <si>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</si>
  <si>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</si>
  <si>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</si>
  <si>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</si>
  <si>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</si>
  <si>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</si>
  <si>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</si>
  <si>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</si>
  <si>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</si>
  <si>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</si>
  <si>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</si>
  <si>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</si>
  <si>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</si>
  <si>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</si>
  <si>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</si>
  <si>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</si>
  <si>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</si>
  <si>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</si>
  <si>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</si>
  <si>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</si>
  <si>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</si>
  <si>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</si>
  <si>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</si>
  <si>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</si>
  <si>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</si>
  <si>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</si>
  <si>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</si>
  <si>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</si>
  <si>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</si>
  <si>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</si>
  <si>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</si>
  <si>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</si>
  <si>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</si>
  <si>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</si>
  <si>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</si>
  <si>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</si>
  <si>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</si>
  <si>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</si>
  <si>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</si>
  <si>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</si>
  <si>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</si>
  <si>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</si>
  <si>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</si>
  <si>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</si>
  <si>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</si>
  <si>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</si>
  <si>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</si>
  <si>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</si>
  <si>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</si>
  <si>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</si>
  <si>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</si>
  <si>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</si>
  <si>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</si>
  <si>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</si>
  <si>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</si>
  <si>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</si>
  <si>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</si>
  <si>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</si>
  <si>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</si>
  <si>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</si>
  <si>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</si>
  <si>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</si>
  <si>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</si>
  <si>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</si>
  <si>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</si>
  <si>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</si>
  <si>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</si>
  <si>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</si>
  <si>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</si>
  <si>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</si>
  <si>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</si>
  <si>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</si>
  <si>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</si>
  <si>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</si>
  <si>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</si>
  <si>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</si>
  <si>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</si>
  <si>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</si>
  <si>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</si>
  <si>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</si>
  <si>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</si>
  <si>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</si>
  <si>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</si>
  <si>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</si>
  <si>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</si>
  <si>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</si>
  <si>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</si>
  <si>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</si>
  <si>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</si>
  <si>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</si>
  <si>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</si>
  <si>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</si>
  <si>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</si>
  <si>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</si>
  <si>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</si>
  <si>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</si>
  <si>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</si>
  <si>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</si>
  <si>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</si>
  <si>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</si>
  <si>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</si>
  <si>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</si>
  <si>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</si>
  <si>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</si>
  <si>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</si>
  <si>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</si>
  <si>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</si>
  <si>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</si>
  <si>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</si>
  <si>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</si>
  <si>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</si>
  <si>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</si>
  <si>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</si>
  <si>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</si>
  <si>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</si>
  <si>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</si>
  <si>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</si>
  <si>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</si>
  <si>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</si>
  <si>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</si>
  <si>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</si>
  <si>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</si>
  <si>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</si>
  <si>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</si>
  <si>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</si>
  <si>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</si>
  <si>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</si>
  <si>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</si>
  <si>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</si>
  <si>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</si>
  <si>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</si>
  <si>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</si>
  <si>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</si>
  <si>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</si>
  <si>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</si>
  <si>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</si>
  <si>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</si>
  <si>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</si>
  <si>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</si>
  <si>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</si>
  <si>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</si>
  <si>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</si>
  <si>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</si>
  <si>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</si>
  <si>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</si>
  <si>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</si>
  <si>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</si>
  <si>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</si>
  <si>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</si>
  <si>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</si>
  <si>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</si>
  <si>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</si>
  <si>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</si>
  <si>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</si>
  <si>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</si>
  <si>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</si>
  <si>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</si>
  <si>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</si>
  <si>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</si>
  <si>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</si>
  <si>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</si>
  <si>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</si>
  <si>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</si>
  <si>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</si>
  <si>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</si>
  <si>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</si>
  <si>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</si>
  <si>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</si>
  <si>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</si>
  <si>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</si>
  <si>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</si>
  <si>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</si>
  <si>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</si>
  <si>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</si>
  <si>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</si>
  <si>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</si>
  <si>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</si>
  <si>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</si>
  <si>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</si>
  <si>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</si>
  <si>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</si>
  <si>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</si>
  <si>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</si>
  <si>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</si>
  <si>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</si>
  <si>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</si>
  <si>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</si>
  <si>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</si>
  <si>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</si>
  <si>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</si>
  <si>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</si>
  <si>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</si>
  <si>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</si>
  <si>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</si>
  <si>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</si>
  <si>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</si>
  <si>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</si>
  <si>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</si>
  <si>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</si>
  <si>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</si>
  <si>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</si>
  <si>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</si>
  <si>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</si>
  <si>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</si>
  <si>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</si>
  <si>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</si>
  <si>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</si>
  <si>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</si>
  <si>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</si>
  <si>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</si>
  <si>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</si>
  <si>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</si>
  <si>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</si>
  <si>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</si>
  <si>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</si>
  <si>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</si>
  <si>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</si>
  <si>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</si>
  <si>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</si>
  <si>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</si>
  <si>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</si>
  <si>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</si>
  <si>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</si>
  <si>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</si>
  <si>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</si>
  <si>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</si>
  <si>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</si>
  <si>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</si>
  <si>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</si>
  <si>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</si>
  <si>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</si>
  <si>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</si>
  <si>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</si>
  <si>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</si>
  <si>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</si>
  <si>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</si>
  <si>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</si>
  <si>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</si>
  <si>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</si>
  <si>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</si>
  <si>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</si>
  <si>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</si>
  <si>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</si>
  <si>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</si>
  <si>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</si>
  <si>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</si>
  <si>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</si>
  <si>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</si>
  <si>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</si>
  <si>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</si>
  <si>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</si>
  <si>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</si>
  <si>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</si>
  <si>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</si>
  <si>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</si>
  <si>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</si>
  <si>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</si>
  <si>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</si>
  <si>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</si>
  <si>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</si>
  <si>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</si>
  <si>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</si>
  <si>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</si>
  <si>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</si>
  <si>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</si>
  <si>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</si>
  <si>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</si>
  <si>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</si>
  <si>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</si>
  <si>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</si>
  <si>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</si>
  <si>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</si>
  <si>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</si>
  <si>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</si>
  <si>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</si>
  <si>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</si>
  <si>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</si>
  <si>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</si>
  <si>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</si>
  <si>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</si>
  <si>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</si>
  <si>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</si>
  <si>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</si>
  <si>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</si>
  <si>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</si>
  <si>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</si>
  <si>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</si>
  <si>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</si>
  <si>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</si>
  <si>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</si>
  <si>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</si>
  <si>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</si>
  <si>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</si>
  <si>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</si>
  <si>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</si>
  <si>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</si>
  <si>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</si>
  <si>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</si>
  <si>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</si>
  <si>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</si>
  <si>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</si>
  <si>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</si>
  <si>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</si>
  <si>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</si>
  <si>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</si>
  <si>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</si>
  <si>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</si>
  <si>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</si>
  <si>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</si>
  <si>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</si>
  <si>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</si>
  <si>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</si>
  <si>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</si>
  <si>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</si>
  <si>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</si>
  <si>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</si>
  <si>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</si>
  <si>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</si>
  <si>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</si>
  <si>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</si>
  <si>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</si>
  <si>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</si>
  <si>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</si>
  <si>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</si>
  <si>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</si>
  <si>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</si>
  <si>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</si>
  <si>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</si>
  <si>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</si>
  <si>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</si>
  <si>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</si>
  <si>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</si>
  <si>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</si>
  <si>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</si>
  <si>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</si>
  <si>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</si>
  <si>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</si>
  <si>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</si>
  <si>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</si>
  <si>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</si>
  <si>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</si>
  <si>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</si>
  <si>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</si>
  <si>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</si>
  <si>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</si>
  <si>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</si>
  <si>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</si>
  <si>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</si>
  <si>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</si>
  <si>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</si>
  <si>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</si>
  <si>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</si>
  <si>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</si>
  <si>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</si>
  <si>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</si>
  <si>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</si>
  <si>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</si>
  <si>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</si>
  <si>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</si>
  <si>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</si>
  <si>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</si>
  <si>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</si>
  <si>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</si>
  <si>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</si>
  <si>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</si>
  <si>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</si>
  <si>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</si>
  <si>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</si>
  <si>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</si>
  <si>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</si>
  <si>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</si>
  <si>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</si>
  <si>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</si>
  <si>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</si>
  <si>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</si>
  <si>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</si>
  <si>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</si>
  <si>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</si>
  <si>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</si>
  <si>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</si>
  <si>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</si>
  <si>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</si>
  <si>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</si>
  <si>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</si>
  <si>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</si>
  <si>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</si>
  <si>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</si>
  <si>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</si>
  <si>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</si>
  <si>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</si>
  <si>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</si>
  <si>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</si>
  <si>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</si>
  <si>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</si>
  <si>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</si>
  <si>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</si>
  <si>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</si>
  <si>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</si>
  <si>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</si>
  <si>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</si>
  <si>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</si>
  <si>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</si>
  <si>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</si>
  <si>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</si>
  <si>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</si>
  <si>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</si>
  <si>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</si>
  <si>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</si>
  <si>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</si>
  <si>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</si>
  <si>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</si>
  <si>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</si>
  <si>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</si>
  <si>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</si>
  <si>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</si>
  <si>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</si>
  <si>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</si>
  <si>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</si>
  <si>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</si>
  <si>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</si>
  <si>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</si>
  <si>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</si>
  <si>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</si>
  <si>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</si>
  <si>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</si>
  <si>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</si>
  <si>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</si>
  <si>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</si>
  <si>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</si>
  <si>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</si>
  <si>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</si>
  <si>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</si>
  <si>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</si>
  <si>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</si>
  <si>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</si>
  <si>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</si>
  <si>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</si>
  <si>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</si>
  <si>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</si>
  <si>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</si>
  <si>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</si>
  <si>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</si>
  <si>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</si>
  <si>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</si>
  <si>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</si>
  <si>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</si>
  <si>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</si>
  <si>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</si>
  <si>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</si>
  <si>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</si>
  <si>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</si>
  <si>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</si>
  <si>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</si>
  <si>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</si>
  <si>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</si>
  <si>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</si>
  <si>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</si>
  <si>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</si>
  <si>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</si>
  <si>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</si>
  <si>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</si>
  <si>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</si>
  <si>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</si>
  <si>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</si>
  <si>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</si>
  <si>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</si>
  <si>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</si>
  <si>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</si>
  <si>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</si>
  <si>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</si>
  <si>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</si>
  <si>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</si>
  <si>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</si>
  <si>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</si>
  <si>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</si>
  <si>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</si>
  <si>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</si>
  <si>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</si>
  <si>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</si>
  <si>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</si>
  <si>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</si>
  <si>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</si>
  <si>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</si>
  <si>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</si>
  <si>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</si>
  <si>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</si>
  <si>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</si>
  <si>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</si>
  <si>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</si>
  <si>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</si>
  <si>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</si>
  <si>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</si>
  <si>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</si>
  <si>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</si>
  <si>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</si>
  <si>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</si>
  <si>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</si>
  <si>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</si>
  <si>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</si>
  <si>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</si>
  <si>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</si>
  <si>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</si>
  <si>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</si>
  <si>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</si>
  <si>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</si>
  <si>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</si>
  <si>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</si>
  <si>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</si>
  <si>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</si>
  <si>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</si>
  <si>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</si>
  <si>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</si>
  <si>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</si>
  <si>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</si>
  <si>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</si>
  <si>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</si>
  <si>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</si>
  <si>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</si>
  <si>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</si>
  <si>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</si>
  <si>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</si>
  <si>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</si>
  <si>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</si>
  <si>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</si>
  <si>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</si>
  <si>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</si>
  <si>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</si>
  <si>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</si>
  <si>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</si>
  <si>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</si>
  <si>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</si>
  <si>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</si>
  <si>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</si>
  <si>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</si>
  <si>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</si>
  <si>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</si>
  <si>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</si>
  <si>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</si>
  <si>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</si>
  <si>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</si>
  <si>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</si>
  <si>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</si>
  <si>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</si>
  <si>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</si>
  <si>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</si>
  <si>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</si>
  <si>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</si>
  <si>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</si>
  <si>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</si>
  <si>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</si>
  <si>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</si>
  <si>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</si>
  <si>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</si>
  <si>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</si>
  <si>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</si>
  <si>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</si>
  <si>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</si>
  <si>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</si>
  <si>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</si>
  <si>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</si>
  <si>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</si>
  <si>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</si>
  <si>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</si>
  <si>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</si>
  <si>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</si>
  <si>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</si>
  <si>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</si>
  <si>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</si>
  <si>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</si>
  <si>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</si>
  <si>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</si>
  <si>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</si>
  <si>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</si>
  <si>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</si>
  <si>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</si>
  <si>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</si>
  <si>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</si>
  <si>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</si>
  <si>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</si>
  <si>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</si>
  <si>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</si>
  <si>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</si>
  <si>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</si>
  <si>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</si>
  <si>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</si>
  <si>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</si>
  <si>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</si>
  <si>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</si>
  <si>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</si>
  <si>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</si>
  <si>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</si>
  <si>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</si>
  <si>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</si>
  <si>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</si>
  <si>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</si>
  <si>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</si>
  <si>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</si>
  <si>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</si>
  <si>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</si>
  <si>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</si>
  <si>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</si>
  <si>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</si>
  <si>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</si>
  <si>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</si>
  <si>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</si>
  <si>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</si>
  <si>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</si>
  <si>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</si>
  <si>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</si>
  <si>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</si>
  <si>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</si>
  <si>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</si>
  <si>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</si>
  <si>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</si>
  <si>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</si>
  <si>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</si>
  <si>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</si>
  <si>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</si>
  <si>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</si>
  <si>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</si>
  <si>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</si>
  <si>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</si>
  <si>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</si>
  <si>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</si>
  <si>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</si>
  <si>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</si>
  <si>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</si>
  <si>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</si>
  <si>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</si>
  <si>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</si>
  <si>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</si>
  <si>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</si>
  <si>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</si>
  <si>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</si>
  <si>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</si>
  <si>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</si>
  <si>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</si>
  <si>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</si>
  <si>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</si>
  <si>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</si>
  <si>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</si>
  <si>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</si>
  <si>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</si>
  <si>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</si>
  <si>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</si>
  <si>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</si>
  <si>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</si>
  <si>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</si>
  <si>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</si>
  <si>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</si>
  <si>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</si>
  <si>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</si>
  <si>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</si>
  <si>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</si>
  <si>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</si>
  <si>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</si>
  <si>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</si>
  <si>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</si>
  <si>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</si>
  <si>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</si>
  <si>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</si>
  <si>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</si>
  <si>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</si>
  <si>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</si>
  <si>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</si>
  <si>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</si>
  <si>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</si>
  <si>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</si>
  <si>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</si>
  <si>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</si>
  <si>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</si>
  <si>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</si>
  <si>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</si>
  <si>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</si>
  <si>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</si>
  <si>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</si>
  <si>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</si>
  <si>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</si>
  <si>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</si>
  <si>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</si>
  <si>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</si>
  <si>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</si>
  <si>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</si>
  <si>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</si>
  <si>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</si>
  <si>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</si>
  <si>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</si>
  <si>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</si>
  <si>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</si>
  <si>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</si>
  <si>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</si>
  <si>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</si>
  <si>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</si>
  <si>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</si>
  <si>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</si>
  <si>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</si>
  <si>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</si>
  <si>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</si>
  <si>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</si>
  <si>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</si>
  <si>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</si>
  <si>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</si>
  <si>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</si>
  <si>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</si>
  <si>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</si>
  <si>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</si>
  <si>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</si>
  <si>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</si>
  <si>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</si>
  <si>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</si>
  <si>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</si>
  <si>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</si>
  <si>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</si>
  <si>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</si>
  <si>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</si>
  <si>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</si>
  <si>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</si>
  <si>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</si>
  <si>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</si>
  <si>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</si>
  <si>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</si>
  <si>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</si>
  <si>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</si>
  <si>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</si>
  <si>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</si>
  <si>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</si>
  <si>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</si>
  <si>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</si>
  <si>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</si>
  <si>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</si>
  <si>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</si>
  <si>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</si>
  <si>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</si>
  <si>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</si>
  <si>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</si>
  <si>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</si>
  <si>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</si>
  <si>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</si>
  <si>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</si>
  <si>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</si>
  <si>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</si>
  <si>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</si>
  <si>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</si>
  <si>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</si>
  <si>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</si>
  <si>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</si>
  <si>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</si>
  <si>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</si>
  <si>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</si>
  <si>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</si>
  <si>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</si>
  <si>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</si>
  <si>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</si>
  <si>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</si>
  <si>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</si>
  <si>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</si>
  <si>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</si>
  <si>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</si>
  <si>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</si>
  <si>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</si>
  <si>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</si>
  <si>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</si>
  <si>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</si>
  <si>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</si>
  <si>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</si>
  <si>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</si>
  <si>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</si>
  <si>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</si>
  <si>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</si>
  <si>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</si>
  <si>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</si>
  <si>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</si>
  <si>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</si>
  <si>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</si>
  <si>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</si>
  <si>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</si>
  <si>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</si>
  <si>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</si>
  <si>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</si>
  <si>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</si>
  <si>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</si>
  <si>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</si>
  <si>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</si>
  <si>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</si>
  <si>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</si>
  <si>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</si>
  <si>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</si>
  <si>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</si>
  <si>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</si>
  <si>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</si>
  <si>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</si>
  <si>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</si>
  <si>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</si>
  <si>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</si>
  <si>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</si>
  <si>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</si>
  <si>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</si>
  <si>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</si>
  <si>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</si>
  <si>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</si>
  <si>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</si>
  <si>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</si>
  <si>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</si>
  <si>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</si>
  <si>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</si>
  <si>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</si>
  <si>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</si>
  <si>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</si>
  <si>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</si>
  <si>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</si>
  <si>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</si>
  <si>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</si>
  <si>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</si>
  <si>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</si>
  <si>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</si>
  <si>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</si>
  <si>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</si>
  <si>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</si>
  <si>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</si>
  <si>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</si>
  <si>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</si>
  <si>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</si>
  <si>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</si>
  <si>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</si>
  <si>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</si>
  <si>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</si>
  <si>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</si>
  <si>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</si>
  <si>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</si>
  <si>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</si>
  <si>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</si>
  <si>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</si>
  <si>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</si>
  <si>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</si>
  <si>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</si>
  <si>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</si>
  <si>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</si>
  <si>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</si>
  <si>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</si>
  <si>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</si>
  <si>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</si>
  <si>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</si>
  <si>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</si>
  <si>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</si>
  <si>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</si>
  <si>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</si>
  <si>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</si>
  <si>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</si>
  <si>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</si>
  <si>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</si>
  <si>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</si>
  <si>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</si>
  <si>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</si>
  <si>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</si>
  <si>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</si>
  <si>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</si>
  <si>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</si>
  <si>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</si>
  <si>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</si>
  <si>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</si>
  <si>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</si>
  <si>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</si>
  <si>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</si>
  <si>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</si>
  <si>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</si>
  <si>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</si>
  <si>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</si>
  <si>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</si>
  <si>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</si>
  <si>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</si>
  <si>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</si>
  <si>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</si>
  <si>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</si>
  <si>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</si>
  <si>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</si>
  <si>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</si>
  <si>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</si>
  <si>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</si>
  <si>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</si>
  <si>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</si>
  <si>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</si>
  <si>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</si>
  <si>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</si>
  <si>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</si>
  <si>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</si>
  <si>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</si>
  <si>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</si>
  <si>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</si>
  <si>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</si>
  <si>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</si>
  <si>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</si>
  <si>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</si>
  <si>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</si>
  <si>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</si>
  <si>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</si>
  <si>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</si>
  <si>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</si>
  <si>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</si>
  <si>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</si>
  <si>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</si>
  <si>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</si>
  <si>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</si>
  <si>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</si>
  <si>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</si>
  <si>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</si>
  <si>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</si>
  <si>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</si>
  <si>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</si>
  <si>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</si>
  <si>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</si>
  <si>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</si>
  <si>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</si>
  <si>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</si>
  <si>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</si>
  <si>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</si>
  <si>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</si>
  <si>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</si>
  <si>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</si>
  <si>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</si>
  <si>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</si>
  <si>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</si>
  <si>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</si>
  <si>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</si>
  <si>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</si>
  <si>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</si>
  <si>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</si>
  <si>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</si>
  <si>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</si>
  <si>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</si>
  <si>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</si>
  <si>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</si>
  <si>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</si>
  <si>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</si>
  <si>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</si>
  <si>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</si>
  <si>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</si>
  <si>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</si>
  <si>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</si>
  <si>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</si>
  <si>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</si>
  <si>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</si>
  <si>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</si>
  <si>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</si>
  <si>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</si>
  <si>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</si>
  <si>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</si>
  <si>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</si>
  <si>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</si>
  <si>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</si>
  <si>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</si>
  <si>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</si>
  <si>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</si>
  <si>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</si>
  <si>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</si>
  <si>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</si>
  <si>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</si>
  <si>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</si>
  <si>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</si>
  <si>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</si>
  <si>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</si>
  <si>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</si>
  <si>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</si>
  <si>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</si>
  <si>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</si>
  <si>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</si>
  <si>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</si>
  <si>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</si>
  <si>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</si>
  <si>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</si>
  <si>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</si>
  <si>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</si>
  <si>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</si>
  <si>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</si>
  <si>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</si>
  <si>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</si>
  <si>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</si>
  <si>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</si>
  <si>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</si>
  <si>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</si>
  <si>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</si>
  <si>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</si>
  <si>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</si>
  <si>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</si>
  <si>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</si>
  <si>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</si>
  <si>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</si>
  <si>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</si>
  <si>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</si>
  <si>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</si>
  <si>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</si>
  <si>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</si>
  <si>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</si>
  <si>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</si>
  <si>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</si>
  <si>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</si>
  <si>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</si>
  <si>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</si>
  <si>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</si>
  <si>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</si>
  <si>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</si>
  <si>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</si>
  <si>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</si>
  <si>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</si>
  <si>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</si>
  <si>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</si>
  <si>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</si>
  <si>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</si>
  <si>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</si>
  <si>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</si>
  <si>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</si>
  <si>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</si>
  <si>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</si>
  <si>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</si>
  <si>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</si>
  <si>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</si>
  <si>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</si>
  <si>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</si>
  <si>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</si>
  <si>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</si>
  <si>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</si>
  <si>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</si>
  <si>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</si>
  <si>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</si>
  <si>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</si>
  <si>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</si>
  <si>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</si>
  <si>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</si>
  <si>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</si>
  <si>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</si>
  <si>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</si>
  <si>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</si>
  <si>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</si>
  <si>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</si>
  <si>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</si>
  <si>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</si>
  <si>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</si>
  <si>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</si>
  <si>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</si>
  <si>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</si>
  <si>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</si>
  <si>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</si>
  <si>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</si>
  <si>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</si>
  <si>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</si>
  <si>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</si>
  <si>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</si>
  <si>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</si>
  <si>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</si>
  <si>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</si>
  <si>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</si>
  <si>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</si>
  <si>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</si>
  <si>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</si>
  <si>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</si>
  <si>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</si>
  <si>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</si>
  <si>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</si>
  <si>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</si>
  <si>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</si>
  <si>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</si>
  <si>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</si>
  <si>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</si>
  <si>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</si>
  <si>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</si>
  <si>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</si>
  <si>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</si>
  <si>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</si>
  <si>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</si>
  <si>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</si>
  <si>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</si>
  <si>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</si>
  <si>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</si>
  <si>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</si>
  <si>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</si>
  <si>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</si>
  <si>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</si>
  <si>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</si>
  <si>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</si>
  <si>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</si>
  <si>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</si>
  <si>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</si>
  <si>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</si>
  <si>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</si>
  <si>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</si>
  <si>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</si>
  <si>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</si>
  <si>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</si>
  <si>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</si>
  <si>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</si>
  <si>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</si>
  <si>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</si>
  <si>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</si>
  <si>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</si>
  <si>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</si>
  <si>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</si>
  <si>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</si>
  <si>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</si>
  <si>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</si>
  <si>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</si>
  <si>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</si>
  <si>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</si>
  <si>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</si>
  <si>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</si>
  <si>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</si>
  <si>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</si>
  <si>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</si>
  <si>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</si>
  <si>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</si>
  <si>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</si>
  <si>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</si>
  <si>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</si>
  <si>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</si>
  <si>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</si>
  <si>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</si>
  <si>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</si>
  <si>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</si>
  <si>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</si>
  <si>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</si>
  <si>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</si>
  <si>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</si>
  <si>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</si>
  <si>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</si>
  <si>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</si>
  <si>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</si>
  <si>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</si>
  <si>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</si>
  <si>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</si>
  <si>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</si>
  <si>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</si>
  <si>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</si>
  <si>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</si>
  <si>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</si>
  <si>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</si>
  <si>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</si>
  <si>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</si>
  <si>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</si>
  <si>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</si>
  <si>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</si>
  <si>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</si>
  <si>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</si>
  <si>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</si>
  <si>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</si>
  <si>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</si>
  <si>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</si>
  <si>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</si>
  <si>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</si>
  <si>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</si>
  <si>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</si>
  <si>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</si>
  <si>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</si>
  <si>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</si>
  <si>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</si>
  <si>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</si>
  <si>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</si>
  <si>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</si>
  <si>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</si>
  <si>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</si>
  <si>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</si>
  <si>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</si>
  <si>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</si>
  <si>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</si>
  <si>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</si>
  <si>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</si>
  <si>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</si>
  <si>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</si>
  <si>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</si>
  <si>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</si>
  <si>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</si>
  <si>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</si>
  <si>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</si>
  <si>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</si>
  <si>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</si>
  <si>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</si>
  <si>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</si>
  <si>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</si>
  <si>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</si>
  <si>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</si>
  <si>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</si>
  <si>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</si>
  <si>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</si>
  <si>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</si>
  <si>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</si>
  <si>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</si>
  <si>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</si>
  <si>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</si>
  <si>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</si>
  <si>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</si>
  <si>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</si>
  <si>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</si>
  <si>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</si>
  <si>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</si>
  <si>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</si>
  <si>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</si>
  <si>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</si>
  <si>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</si>
  <si>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</si>
  <si>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</si>
  <si>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</si>
  <si>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</si>
  <si>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</si>
  <si>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</si>
  <si>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</si>
  <si>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</si>
  <si>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</si>
  <si>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</si>
  <si>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</si>
  <si>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</si>
  <si>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</si>
  <si>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</si>
  <si>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</si>
  <si>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</si>
  <si>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</si>
  <si>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</si>
  <si>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</si>
  <si>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</si>
  <si>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</si>
  <si>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</si>
  <si>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</si>
  <si>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</si>
  <si>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</si>
  <si>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</si>
  <si>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</si>
  <si>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</si>
  <si>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</si>
  <si>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</si>
  <si>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</si>
  <si>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</si>
  <si>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</si>
  <si>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</si>
  <si>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</si>
  <si>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</si>
  <si>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</si>
  <si>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</si>
  <si>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</si>
  <si>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</si>
  <si>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</si>
  <si>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</si>
  <si>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</si>
  <si>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</si>
  <si>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</si>
  <si>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</si>
  <si>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</si>
  <si>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</si>
  <si>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</si>
  <si>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</si>
  <si>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</si>
  <si>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</si>
  <si>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</si>
  <si>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</si>
  <si>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</si>
  <si>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</si>
  <si>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</si>
  <si>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</si>
  <si>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</si>
  <si>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</si>
  <si>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</si>
  <si>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</si>
  <si>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</si>
  <si>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</si>
  <si>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</si>
  <si>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</si>
  <si>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</si>
  <si>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</si>
  <si>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</si>
  <si>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</si>
  <si>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</si>
  <si>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</si>
  <si>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</si>
  <si>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</si>
  <si>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</si>
  <si>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</si>
  <si>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</si>
  <si>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</si>
  <si>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</si>
  <si>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</si>
  <si>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</si>
  <si>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</si>
  <si>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</si>
  <si>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</si>
  <si>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</si>
  <si>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</si>
  <si>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</si>
  <si>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</si>
  <si>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</si>
  <si>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</si>
  <si>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</si>
  <si>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</si>
  <si>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</si>
  <si>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</si>
  <si>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</si>
  <si>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</si>
  <si>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</si>
  <si>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</si>
  <si>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</si>
  <si>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</si>
  <si>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</si>
  <si>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</si>
  <si>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</si>
  <si>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</si>
  <si>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</si>
  <si>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</si>
  <si>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</si>
  <si>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</si>
  <si>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</si>
  <si>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</si>
  <si>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</si>
  <si>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</si>
  <si>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</si>
  <si>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</si>
  <si>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</si>
  <si>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</si>
  <si>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</si>
  <si>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</si>
  <si>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</si>
  <si>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</si>
  <si>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</si>
  <si>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</si>
  <si>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</si>
  <si>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</si>
  <si>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</si>
  <si>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</si>
  <si>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</si>
  <si>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</si>
  <si>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</si>
  <si>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</si>
  <si>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</si>
  <si>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</si>
  <si>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</si>
  <si>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</si>
  <si>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</si>
  <si>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</si>
  <si>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</si>
  <si>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</si>
  <si>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</si>
  <si>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</si>
  <si>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</si>
  <si>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</si>
  <si>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</si>
  <si>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</si>
  <si>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</si>
  <si>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</si>
  <si>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</si>
  <si>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</si>
  <si>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</si>
  <si>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</si>
  <si>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</si>
  <si>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</si>
  <si>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</si>
  <si>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</si>
  <si>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</si>
  <si>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</si>
  <si>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</si>
  <si>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</si>
  <si>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</si>
  <si>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</si>
  <si>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</si>
  <si>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</si>
  <si>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</si>
  <si>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</si>
  <si>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</si>
  <si>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</si>
  <si>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</si>
  <si>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</si>
  <si>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</si>
  <si>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</si>
  <si>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</si>
  <si>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</si>
  <si>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</si>
  <si>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</si>
  <si>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</si>
  <si>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</si>
  <si>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</si>
  <si>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</si>
  <si>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</si>
  <si>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</si>
  <si>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</si>
  <si>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</si>
  <si>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</si>
  <si>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</si>
  <si>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</si>
  <si>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</si>
  <si>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</si>
  <si>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</si>
  <si>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</si>
  <si>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</si>
  <si>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</si>
  <si>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</si>
  <si>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</si>
  <si>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</si>
  <si>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</si>
  <si>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</si>
  <si>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</si>
  <si>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</si>
  <si>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</si>
  <si>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</si>
  <si>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</si>
  <si>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</si>
  <si>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</si>
  <si>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</si>
  <si>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</si>
  <si>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</si>
  <si>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</si>
  <si>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</si>
  <si>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</si>
  <si>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</si>
  <si>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</si>
  <si>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</si>
  <si>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</si>
  <si>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</si>
  <si>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</si>
  <si>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</si>
  <si>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</si>
  <si>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</si>
  <si>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</si>
  <si>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</si>
  <si>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</si>
  <si>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</si>
  <si>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</si>
  <si>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</si>
  <si>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</si>
  <si>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</si>
  <si>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</si>
  <si>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</si>
  <si>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</si>
  <si>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</si>
  <si>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</si>
  <si>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</si>
  <si>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</si>
  <si>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</si>
  <si>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</si>
  <si>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</si>
  <si>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</si>
  <si>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</si>
  <si>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</si>
  <si>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</si>
  <si>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</si>
  <si>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</si>
  <si>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</si>
  <si>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</si>
  <si>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</si>
  <si>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</si>
  <si>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</si>
  <si>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</si>
  <si>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</si>
  <si>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</si>
  <si>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</si>
  <si>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</si>
  <si>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</si>
  <si>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</si>
  <si>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</si>
  <si>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</si>
  <si>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</si>
  <si>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</si>
  <si>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</si>
  <si>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</si>
  <si>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</si>
  <si>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</si>
  <si>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</si>
  <si>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</si>
  <si>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</si>
  <si>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</si>
  <si>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</si>
  <si>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</si>
  <si>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</si>
  <si>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</si>
  <si>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</si>
  <si>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</si>
  <si>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</si>
  <si>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</si>
  <si>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</si>
  <si>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</si>
  <si>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</si>
  <si>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</si>
  <si>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</si>
  <si>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</si>
  <si>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</si>
  <si>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</si>
  <si>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</si>
  <si>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</si>
  <si>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</si>
  <si>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</si>
  <si>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</si>
  <si>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</si>
  <si>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</si>
  <si>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</si>
  <si>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</si>
  <si>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</si>
  <si>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</si>
  <si>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</si>
  <si>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</si>
  <si>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</si>
  <si>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</si>
  <si>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</si>
  <si>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</si>
  <si>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</si>
  <si>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</si>
  <si>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</si>
  <si>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</si>
  <si>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</si>
  <si>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</si>
  <si>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</si>
  <si>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</si>
  <si>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</si>
  <si>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</si>
  <si>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</si>
  <si>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</si>
  <si>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</si>
  <si>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</si>
  <si>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</si>
  <si>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</si>
  <si>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</si>
  <si>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</si>
  <si>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</si>
  <si>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</si>
  <si>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</si>
  <si>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</si>
  <si>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</si>
  <si>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</si>
  <si>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</si>
  <si>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</si>
  <si>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</si>
  <si>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</si>
  <si>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</si>
  <si>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</si>
  <si>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</si>
  <si>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</si>
  <si>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</si>
  <si>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</si>
  <si>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</si>
  <si>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</si>
  <si>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</si>
  <si>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</si>
  <si>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</si>
  <si>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</si>
  <si>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</si>
  <si>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</si>
  <si>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</si>
  <si>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</si>
  <si>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</si>
  <si>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</si>
  <si>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</si>
  <si>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</si>
  <si>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</si>
  <si>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</si>
  <si>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</si>
  <si>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</si>
  <si>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</si>
  <si>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</si>
  <si>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</si>
  <si>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</si>
  <si>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</si>
  <si>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</si>
  <si>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</si>
  <si>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</si>
  <si>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</si>
  <si>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</si>
  <si>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</si>
  <si>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</si>
  <si>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</si>
  <si>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</si>
  <si>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</si>
  <si>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</si>
  <si>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</si>
  <si>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</si>
  <si>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</si>
  <si>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</si>
  <si>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</si>
  <si>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</si>
  <si>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</si>
  <si>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</si>
  <si>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</si>
  <si>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</si>
  <si>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</si>
  <si>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</si>
  <si>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</si>
  <si>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</si>
  <si>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</si>
  <si>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</si>
  <si>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</si>
  <si>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</si>
  <si>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</si>
  <si>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</si>
  <si>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</si>
  <si>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</si>
  <si>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</si>
  <si>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</si>
  <si>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</si>
  <si>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</si>
  <si>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</si>
  <si>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</si>
  <si>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</si>
  <si>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</si>
  <si>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</si>
  <si>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</si>
  <si>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</si>
  <si>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</si>
  <si>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</si>
  <si>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</si>
  <si>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</si>
  <si>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</si>
  <si>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</si>
  <si>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</si>
  <si>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</si>
  <si>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</si>
  <si>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</si>
  <si>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</si>
  <si>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</si>
  <si>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</si>
  <si>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</si>
  <si>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</si>
  <si>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</si>
  <si>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</si>
  <si>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</si>
  <si>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</si>
  <si>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</si>
  <si>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</si>
  <si>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</si>
  <si>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</si>
  <si>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</si>
  <si>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</si>
  <si>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</si>
  <si>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</si>
  <si>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</si>
  <si>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</si>
  <si>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</si>
  <si>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</si>
  <si>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</si>
  <si>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</si>
  <si>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</si>
  <si>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</si>
  <si>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</si>
  <si>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</si>
  <si>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</si>
  <si>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</si>
  <si>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</si>
  <si>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</si>
  <si>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</si>
  <si>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</si>
  <si>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</si>
  <si>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</si>
  <si>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</si>
  <si>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</si>
  <si>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</si>
  <si>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</si>
  <si>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</si>
  <si>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</si>
  <si>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</si>
  <si>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</si>
  <si>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</si>
  <si>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</si>
  <si>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</si>
  <si>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</si>
  <si>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</si>
  <si>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</si>
  <si>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</si>
  <si>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</si>
  <si>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</si>
  <si>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</si>
  <si>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</si>
  <si>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</si>
  <si>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</si>
  <si>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</si>
  <si>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</si>
  <si>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</si>
  <si>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</si>
  <si>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</si>
  <si>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</si>
  <si>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</si>
  <si>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</si>
  <si>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</si>
  <si>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</si>
  <si>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</si>
  <si>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</si>
  <si>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</si>
  <si>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</si>
  <si>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</si>
  <si>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</si>
  <si>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</si>
  <si>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</si>
  <si>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</si>
  <si>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</si>
  <si>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</si>
  <si>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</si>
  <si>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</si>
  <si>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</si>
  <si>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</si>
  <si>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</si>
  <si>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</si>
  <si>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</si>
  <si>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</si>
  <si>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</si>
  <si>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</si>
  <si>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</si>
  <si>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</si>
  <si>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</si>
  <si>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</si>
  <si>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</si>
  <si>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</si>
  <si>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</si>
  <si>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</si>
  <si>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</si>
  <si>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</si>
  <si>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</si>
  <si>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</si>
  <si>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</si>
  <si>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</si>
  <si>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</si>
  <si>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</si>
  <si>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</si>
  <si>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</si>
  <si>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</si>
  <si>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</si>
  <si>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</si>
  <si>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</si>
  <si>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</si>
  <si>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</si>
  <si>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</si>
  <si>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</si>
  <si>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</si>
  <si>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</si>
  <si>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</si>
  <si>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</si>
  <si>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</si>
  <si>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</si>
  <si>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</si>
  <si>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</si>
  <si>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</si>
  <si>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</si>
  <si>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</si>
  <si>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</si>
  <si>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</si>
  <si>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</si>
  <si>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</si>
  <si>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</si>
  <si>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</si>
  <si>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</si>
  <si>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</si>
  <si>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</si>
  <si>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</si>
  <si>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</si>
  <si>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</si>
  <si>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</si>
  <si>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</si>
  <si>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</si>
  <si>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</si>
  <si>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</si>
  <si>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</si>
  <si>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</si>
  <si>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</si>
  <si>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</si>
  <si>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</si>
  <si>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</si>
  <si>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</si>
  <si>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</si>
  <si>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</si>
  <si>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</si>
  <si>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</si>
  <si>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</si>
  <si>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</si>
  <si>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</si>
  <si>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</si>
  <si>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</si>
  <si>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</si>
  <si>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</si>
  <si>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</si>
  <si>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</si>
  <si>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</si>
  <si>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</si>
  <si>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</si>
  <si>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</si>
  <si>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</si>
  <si>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</si>
  <si>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</si>
  <si>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</si>
  <si>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</si>
  <si>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</si>
  <si>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</si>
  <si>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</si>
  <si>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</si>
  <si>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</si>
  <si>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</si>
  <si>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</si>
  <si>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</si>
  <si>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</si>
  <si>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</si>
  <si>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</si>
  <si>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</si>
  <si>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</si>
  <si>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</si>
  <si>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</si>
  <si>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</si>
  <si>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</si>
  <si>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</si>
  <si>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</si>
  <si>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</si>
  <si>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</si>
  <si>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</si>
  <si>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</si>
  <si>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</si>
  <si>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</si>
  <si>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</si>
  <si>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</si>
  <si>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</si>
  <si>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</si>
  <si>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</si>
  <si>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</si>
  <si>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</si>
  <si>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</si>
  <si>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</si>
  <si>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</si>
  <si>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</si>
  <si>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</si>
  <si>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</si>
  <si>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</si>
  <si>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</si>
  <si>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</si>
  <si>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</si>
  <si>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</si>
  <si>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</si>
  <si>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</si>
  <si>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</si>
  <si>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</si>
  <si>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</si>
  <si>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</si>
  <si>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</si>
  <si>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</si>
  <si>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</si>
  <si>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</si>
  <si>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</si>
  <si>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</si>
  <si>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</si>
  <si>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</si>
  <si>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</si>
  <si>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</si>
  <si>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</si>
  <si>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</si>
  <si>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</si>
  <si>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</si>
  <si>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</si>
  <si>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</si>
  <si>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</si>
  <si>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</si>
  <si>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</si>
  <si>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</si>
  <si>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</si>
  <si>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</si>
  <si>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</si>
  <si>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</si>
  <si>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</si>
  <si>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</si>
  <si>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</si>
  <si>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</si>
  <si>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</si>
  <si>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</si>
  <si>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</si>
  <si>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</si>
  <si>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</si>
  <si>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</si>
  <si>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</si>
  <si>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</si>
  <si>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</si>
  <si>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</si>
  <si>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</si>
  <si>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</si>
  <si>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</si>
  <si>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</si>
  <si>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</si>
  <si>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</si>
  <si>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</si>
  <si>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</si>
  <si>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</si>
  <si>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</si>
  <si>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</si>
  <si>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</si>
  <si>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</si>
  <si>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</si>
  <si>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</si>
  <si>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</si>
  <si>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</si>
  <si>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</si>
  <si>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</si>
  <si>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</si>
  <si>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</si>
  <si>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</si>
  <si>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</si>
  <si>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</si>
  <si>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</si>
  <si>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</si>
  <si>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</si>
  <si>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</si>
  <si>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</si>
  <si>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</si>
  <si>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</si>
  <si>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</si>
  <si>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</si>
  <si>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</si>
  <si>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</si>
  <si>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</si>
  <si>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</si>
  <si>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</si>
  <si>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</si>
  <si>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</si>
  <si>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</si>
  <si>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</si>
  <si>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</si>
  <si>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</si>
  <si>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</si>
  <si>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</si>
  <si>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</si>
  <si>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</si>
  <si>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</si>
  <si>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</si>
  <si>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</si>
  <si>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</si>
  <si>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</si>
  <si>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</si>
  <si>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</si>
  <si>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</si>
  <si>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</si>
  <si>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</si>
  <si>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</si>
  <si>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</si>
  <si>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</si>
  <si>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</si>
  <si>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</si>
  <si>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</si>
  <si>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</si>
  <si>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</si>
  <si>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</si>
  <si>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</si>
  <si>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</si>
  <si>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</si>
  <si>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</si>
  <si>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</si>
  <si>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</si>
  <si>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</si>
  <si>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</si>
  <si>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</si>
  <si>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</si>
  <si>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</si>
  <si>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</si>
  <si>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</si>
  <si>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</si>
  <si>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</si>
  <si>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</si>
  <si>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</si>
  <si>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</si>
  <si>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</si>
  <si>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</si>
  <si>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</si>
  <si>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</si>
  <si>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</si>
  <si>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</si>
  <si>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</si>
  <si>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</si>
  <si>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</si>
  <si>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</si>
  <si>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</si>
  <si>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</si>
  <si>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</si>
  <si>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</si>
  <si>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</si>
  <si>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</si>
  <si>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</si>
  <si>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</si>
  <si>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</si>
  <si>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</si>
  <si>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</si>
  <si>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</si>
  <si>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</si>
  <si>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</si>
  <si>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</si>
  <si>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</si>
  <si>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</si>
  <si>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</si>
  <si>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</si>
  <si>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</si>
  <si>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</si>
  <si>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</si>
  <si>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</si>
  <si>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</si>
  <si>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</si>
  <si>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</si>
  <si>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</si>
  <si>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</si>
  <si>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</si>
  <si>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</si>
  <si>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</si>
  <si>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</si>
  <si>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</si>
  <si>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</si>
  <si>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</si>
  <si>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</si>
  <si>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</si>
  <si>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</si>
  <si>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</si>
  <si>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</si>
  <si>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</si>
  <si>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</si>
  <si>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</si>
  <si>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</si>
  <si>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</si>
  <si>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</si>
  <si>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</si>
  <si>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</si>
  <si>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</si>
  <si>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</si>
  <si>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</si>
  <si>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</si>
  <si>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</si>
  <si>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</si>
  <si>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</si>
  <si>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</si>
  <si>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</si>
  <si>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</si>
  <si>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</si>
  <si>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</si>
  <si>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</si>
  <si>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</si>
  <si>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</si>
  <si>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</si>
  <si>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</si>
  <si>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</si>
  <si>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</si>
  <si>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</si>
  <si>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</si>
  <si>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</si>
  <si>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</si>
  <si>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</si>
  <si>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</si>
  <si>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</si>
  <si>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</si>
  <si>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</si>
  <si>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</si>
  <si>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</si>
  <si>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</si>
  <si>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</si>
  <si>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</si>
  <si>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</si>
  <si>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</si>
  <si>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</si>
  <si>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</si>
  <si>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</si>
  <si>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</si>
  <si>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</si>
  <si>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</si>
  <si>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</si>
  <si>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</si>
  <si>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</si>
  <si>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</si>
  <si>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</si>
  <si>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</si>
  <si>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</si>
  <si>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</si>
  <si>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</si>
  <si>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</si>
  <si>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</si>
  <si>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</si>
  <si>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</si>
  <si>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</si>
  <si>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</si>
  <si>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</si>
  <si>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</si>
  <si>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</si>
  <si>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</si>
  <si>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</si>
  <si>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</si>
  <si>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</si>
  <si>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</si>
  <si>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</si>
  <si>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</si>
  <si>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</si>
  <si>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</si>
  <si>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</si>
  <si>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</si>
  <si>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</si>
  <si>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</si>
  <si>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</si>
  <si>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</si>
  <si>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</si>
  <si>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</si>
  <si>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</si>
  <si>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</si>
  <si>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</si>
  <si>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</si>
  <si>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</si>
  <si>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</si>
  <si>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</si>
  <si>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</si>
  <si>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</si>
  <si>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</si>
  <si>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</si>
  <si>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</si>
  <si>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</si>
  <si>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</si>
  <si>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</si>
  <si>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</si>
  <si>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</si>
  <si>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</si>
  <si>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</si>
  <si>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</si>
  <si>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</si>
  <si>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</si>
  <si>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</si>
  <si>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</si>
  <si>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</si>
  <si>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</si>
  <si>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</si>
  <si>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</si>
  <si>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</si>
  <si>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</si>
  <si>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</si>
  <si>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</si>
  <si>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</si>
  <si>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</si>
  <si>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</si>
  <si>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</si>
  <si>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</si>
  <si>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</si>
  <si>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</si>
  <si>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</si>
  <si>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</si>
  <si>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</si>
  <si>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</si>
  <si>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</si>
  <si>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</si>
  <si>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</si>
  <si>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</si>
  <si>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</si>
  <si>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</si>
  <si>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</si>
  <si>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</si>
  <si>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</si>
  <si>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</si>
  <si>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</si>
  <si>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</si>
  <si>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</si>
  <si>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</si>
  <si>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</si>
  <si>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</si>
  <si>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</si>
  <si>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</si>
  <si>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</si>
  <si>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</si>
  <si>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</si>
  <si>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</si>
  <si>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</si>
  <si>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</si>
  <si>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</si>
  <si>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</si>
  <si>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</si>
  <si>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</si>
  <si>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</si>
  <si>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</si>
  <si>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</si>
  <si>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</si>
  <si>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</si>
  <si>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</si>
  <si>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</si>
  <si>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</si>
  <si>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</si>
  <si>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</si>
  <si>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</si>
  <si>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</si>
  <si>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</si>
  <si>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</si>
  <si>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</si>
  <si>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</si>
  <si>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</si>
  <si>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</si>
  <si>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</si>
  <si>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</si>
  <si>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</si>
  <si>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</si>
  <si>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</si>
  <si>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</si>
  <si>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</si>
  <si>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</si>
  <si>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</si>
  <si>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</si>
  <si>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</si>
  <si>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</si>
  <si>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</si>
  <si>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</si>
  <si>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</si>
  <si>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</si>
  <si>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</si>
  <si>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</si>
  <si>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</si>
  <si>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</si>
  <si>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</si>
  <si>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</si>
  <si>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</si>
  <si>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</si>
  <si>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</si>
  <si>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</si>
  <si>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</si>
  <si>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</si>
  <si>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</si>
  <si>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</si>
  <si>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</si>
  <si>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</si>
  <si>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</si>
  <si>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</si>
  <si>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</si>
  <si>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</si>
  <si>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</si>
  <si>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</si>
  <si>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</si>
  <si>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</si>
  <si>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</si>
  <si>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</si>
  <si>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</si>
  <si>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</si>
  <si>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</si>
  <si>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</si>
  <si>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</si>
  <si>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</si>
  <si>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</si>
  <si>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</si>
  <si>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</si>
  <si>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</si>
  <si>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</si>
  <si>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</si>
  <si>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</si>
  <si>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</si>
  <si>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</si>
  <si>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</si>
  <si>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</si>
  <si>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</si>
  <si>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</si>
  <si>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</si>
  <si>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</si>
  <si>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</si>
  <si>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</si>
  <si>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</si>
  <si>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</si>
  <si>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</si>
  <si>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</si>
  <si>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</si>
  <si>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</si>
  <si>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</si>
  <si>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</si>
  <si>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</si>
  <si>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</si>
  <si>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</si>
  <si>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</si>
  <si>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</si>
  <si>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</si>
  <si>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</si>
  <si>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</si>
  <si>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</si>
  <si>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</si>
  <si>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</si>
  <si>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</si>
  <si>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</si>
  <si>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</si>
  <si>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</si>
  <si>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</si>
  <si>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</si>
  <si>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</si>
  <si>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</si>
  <si>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</si>
  <si>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</si>
  <si>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</si>
  <si>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</si>
  <si>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</si>
  <si>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</si>
  <si>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</si>
  <si>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</si>
  <si>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</si>
  <si>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</si>
  <si>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</si>
  <si>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</si>
  <si>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</si>
  <si>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</si>
  <si>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</si>
  <si>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</si>
  <si>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</si>
  <si>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</si>
  <si>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</si>
  <si>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</si>
  <si>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</si>
  <si>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</si>
  <si>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</si>
  <si>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</si>
  <si>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</si>
  <si>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</si>
  <si>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</si>
  <si>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</si>
  <si>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</si>
  <si>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</si>
  <si>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</si>
  <si>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</si>
  <si>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</si>
  <si>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</si>
  <si>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</si>
  <si>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</si>
  <si>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</si>
  <si>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</si>
  <si>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</si>
  <si>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</si>
  <si>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</si>
  <si>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</si>
  <si>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</si>
  <si>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</si>
  <si>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</si>
  <si>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</si>
  <si>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</si>
  <si>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</si>
  <si>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</si>
  <si>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</si>
  <si>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</si>
  <si>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</si>
  <si>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</si>
  <si>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</si>
  <si>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</si>
  <si>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</si>
  <si>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</si>
  <si>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</si>
  <si>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</si>
  <si>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</si>
  <si>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</si>
  <si>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</si>
  <si>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</si>
  <si>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</si>
  <si>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</si>
  <si>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</si>
  <si>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</si>
  <si>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</si>
  <si>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</si>
  <si>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</si>
  <si>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</si>
  <si>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</si>
  <si>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</si>
  <si>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</si>
  <si>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</si>
  <si>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</si>
  <si>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</si>
  <si>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</si>
  <si>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</si>
  <si>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</si>
  <si>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</si>
  <si>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</si>
  <si>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</si>
  <si>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</si>
  <si>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</si>
  <si>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</si>
  <si>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</si>
  <si>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</si>
  <si>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</si>
  <si>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</si>
  <si>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</si>
  <si>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</si>
  <si>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</si>
  <si>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</si>
  <si>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</si>
  <si>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</si>
  <si>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</si>
  <si>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</si>
  <si>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</si>
  <si>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</si>
  <si>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</si>
  <si>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</si>
  <si>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</si>
  <si>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</si>
  <si>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</si>
  <si>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</si>
  <si>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</si>
  <si>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</si>
  <si>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</si>
  <si>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</si>
  <si>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</si>
  <si>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</si>
  <si>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</si>
  <si>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</si>
  <si>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</si>
  <si>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</si>
  <si>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</si>
  <si>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</si>
  <si>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</si>
  <si>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</si>
  <si>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</si>
  <si>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</si>
  <si>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</si>
  <si>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</si>
  <si>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</si>
  <si>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</si>
  <si>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</si>
  <si>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</si>
  <si>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</si>
  <si>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</si>
  <si>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</si>
  <si>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</si>
  <si>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</si>
  <si>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</si>
  <si>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</si>
  <si>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</si>
  <si>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</si>
  <si>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</si>
  <si>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</si>
  <si>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</si>
  <si>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</si>
  <si>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</si>
  <si>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</si>
  <si>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</si>
  <si>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</si>
  <si>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</si>
  <si>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</si>
  <si>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</si>
  <si>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</si>
  <si>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</si>
  <si>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</si>
  <si>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</si>
  <si>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</si>
  <si>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</si>
  <si>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</si>
  <si>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</si>
  <si>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</si>
  <si>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</si>
  <si>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</si>
  <si>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</si>
  <si>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</si>
  <si>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</si>
  <si>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</si>
  <si>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</si>
  <si>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</si>
  <si>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</si>
  <si>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</si>
  <si>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</si>
  <si>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</si>
  <si>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</si>
  <si>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</si>
  <si>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</si>
  <si>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</si>
  <si>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</si>
  <si>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</si>
  <si>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</si>
  <si>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</si>
  <si>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</si>
  <si>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</si>
  <si>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</si>
  <si>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</si>
  <si>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</si>
  <si>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</si>
  <si>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</si>
  <si>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</si>
  <si>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</si>
  <si>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</si>
  <si>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</si>
  <si>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</si>
  <si>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</si>
  <si>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</si>
  <si>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</si>
  <si>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</si>
  <si>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</si>
  <si>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</si>
  <si>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</si>
  <si>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</si>
  <si>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</si>
  <si>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</si>
  <si>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</si>
  <si>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</si>
  <si>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</si>
  <si>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</si>
  <si>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</si>
  <si>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</si>
  <si>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</si>
  <si>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</si>
  <si>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</si>
  <si>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</si>
  <si>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</si>
  <si>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</si>
  <si>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</si>
  <si>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</si>
  <si>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</si>
  <si>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</si>
  <si>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</si>
  <si>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</si>
  <si>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</si>
  <si>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</si>
  <si>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</si>
  <si>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</si>
  <si>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</si>
  <si>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</si>
  <si>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</si>
  <si>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</si>
  <si>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</si>
  <si>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</si>
  <si>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</si>
  <si>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</si>
  <si>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</si>
  <si>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</si>
  <si>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</si>
  <si>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</si>
  <si>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</si>
  <si>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</si>
  <si>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</si>
  <si>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</si>
  <si>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</si>
  <si>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</si>
  <si>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</si>
  <si>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</si>
  <si>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</si>
  <si>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</si>
  <si>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</si>
  <si>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</si>
  <si>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</si>
  <si>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</si>
  <si>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</si>
  <si>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</si>
  <si>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</si>
  <si>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</si>
  <si>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</si>
  <si>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</si>
  <si>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</si>
  <si>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</si>
  <si>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</si>
  <si>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</si>
  <si>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</si>
  <si>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</si>
  <si>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</si>
  <si>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</si>
  <si>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</si>
  <si>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</si>
  <si>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</si>
  <si>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</si>
  <si>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</si>
  <si>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</si>
  <si>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</si>
  <si>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</si>
  <si>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</si>
  <si>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</si>
  <si>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</si>
  <si>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</si>
  <si>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</si>
  <si>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</si>
  <si>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</si>
  <si>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</si>
  <si>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</si>
  <si>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</si>
  <si>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</si>
  <si>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</si>
  <si>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</si>
  <si>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</si>
  <si>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</si>
  <si>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</si>
  <si>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</si>
  <si>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</si>
  <si>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</si>
  <si>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</si>
  <si>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</si>
  <si>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</si>
  <si>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</si>
  <si>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</si>
  <si>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</si>
  <si>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</si>
  <si>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</si>
  <si>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</si>
  <si>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</si>
  <si>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</si>
  <si>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</si>
  <si>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</si>
  <si>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</si>
  <si>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</si>
  <si>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</si>
  <si>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</si>
  <si>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</si>
  <si>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</si>
  <si>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</si>
  <si>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</si>
  <si>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</si>
  <si>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</si>
  <si>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</si>
  <si>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</si>
  <si>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</si>
  <si>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</si>
  <si>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</si>
  <si>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</si>
  <si>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</si>
  <si>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</si>
  <si>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</si>
  <si>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</si>
  <si>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</si>
  <si>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</si>
  <si>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</si>
  <si>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</si>
  <si>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</si>
  <si>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</si>
  <si>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</si>
  <si>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</si>
  <si>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</si>
  <si>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</si>
  <si>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</si>
  <si>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</si>
  <si>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</si>
  <si>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</si>
  <si>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</si>
  <si>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</si>
  <si>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</si>
  <si>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</si>
  <si>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</si>
  <si>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</si>
  <si>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</si>
  <si>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</si>
  <si>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</si>
  <si>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</si>
  <si>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</si>
  <si>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</si>
  <si>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</si>
  <si>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</si>
  <si>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</si>
  <si>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</si>
  <si>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</si>
  <si>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</si>
  <si>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</si>
  <si>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</si>
  <si>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</si>
  <si>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</si>
  <si>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</si>
  <si>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</si>
  <si>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</si>
  <si>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</si>
  <si>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</si>
  <si>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</si>
  <si>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</si>
  <si>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</si>
  <si>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</si>
  <si>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</si>
  <si>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</si>
  <si>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</si>
  <si>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</si>
  <si>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</si>
  <si>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</si>
  <si>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</si>
  <si>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</si>
  <si>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</si>
  <si>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</si>
  <si>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</si>
  <si>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</si>
  <si>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</si>
  <si>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</si>
  <si>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</si>
  <si>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</si>
  <si>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</si>
  <si>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</si>
  <si>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</si>
  <si>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</si>
  <si>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</si>
  <si>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</si>
  <si>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</si>
  <si>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</si>
  <si>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</si>
  <si>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</si>
  <si>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</si>
  <si>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</si>
  <si>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</si>
  <si>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</si>
  <si>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</si>
  <si>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</si>
  <si>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</si>
  <si>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</si>
  <si>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</si>
  <si>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</si>
  <si>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</si>
  <si>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</si>
  <si>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</si>
  <si>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</si>
  <si>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</si>
  <si>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</si>
  <si>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</si>
  <si>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</si>
  <si>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</si>
  <si>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</si>
  <si>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</si>
  <si>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</si>
  <si>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</si>
  <si>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</si>
  <si>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</si>
  <si>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</si>
  <si>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</si>
  <si>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</si>
  <si>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</si>
  <si>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</si>
  <si>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</si>
  <si>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</si>
  <si>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</si>
  <si>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</si>
  <si>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</si>
  <si>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</si>
  <si>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</si>
  <si>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</si>
  <si>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</si>
  <si>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</si>
  <si>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</si>
  <si>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</si>
  <si>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</si>
  <si>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</si>
  <si>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</si>
  <si>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</si>
  <si>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</si>
  <si>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</si>
  <si>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</si>
  <si>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</si>
  <si>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</si>
  <si>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</si>
  <si>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</si>
  <si>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</si>
  <si>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</si>
  <si>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</si>
  <si>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</si>
  <si>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</si>
  <si>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</si>
  <si>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</si>
  <si>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</si>
  <si>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</si>
  <si>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</si>
  <si>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</si>
  <si>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</si>
  <si>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</si>
  <si>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</si>
  <si>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</si>
  <si>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</si>
  <si>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</si>
  <si>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</si>
  <si>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</si>
  <si>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</si>
  <si>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</si>
  <si>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</si>
  <si>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</si>
  <si>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</si>
  <si>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</si>
  <si>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</si>
  <si>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</si>
  <si>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</si>
  <si>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</si>
  <si>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</si>
  <si>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</si>
  <si>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</si>
  <si>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</si>
  <si>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</si>
  <si>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</si>
  <si>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</si>
  <si>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</si>
  <si>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</si>
  <si>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</si>
  <si>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</si>
  <si>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</si>
  <si>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</si>
  <si>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</si>
  <si>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</si>
  <si>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</si>
  <si>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</si>
  <si>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</si>
  <si>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</si>
  <si>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</si>
  <si>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</si>
  <si>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</si>
  <si>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</si>
  <si>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</si>
  <si>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</si>
  <si>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</si>
  <si>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</si>
  <si>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</si>
  <si>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</si>
  <si>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</si>
  <si>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</si>
  <si>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</si>
  <si>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</si>
  <si>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</si>
  <si>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</si>
  <si>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</si>
  <si>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</si>
  <si>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</si>
  <si>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</si>
  <si>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</si>
  <si>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</si>
  <si>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</si>
  <si>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</si>
  <si>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</si>
  <si>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</si>
  <si>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</si>
  <si>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</si>
  <si>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</si>
  <si>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</si>
  <si>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</si>
  <si>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</si>
  <si>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</si>
  <si>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</si>
  <si>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</si>
  <si>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</si>
  <si>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</si>
  <si>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</si>
  <si>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</si>
  <si>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</si>
  <si>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</si>
  <si>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</si>
  <si>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</si>
  <si>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</si>
  <si>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</si>
  <si>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</si>
  <si>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</si>
  <si>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</si>
  <si>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</si>
  <si>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</si>
  <si>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</si>
  <si>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</si>
  <si>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</si>
  <si>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</si>
  <si>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</si>
  <si>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</si>
  <si>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</si>
  <si>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</si>
  <si>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</si>
  <si>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</si>
  <si>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</si>
  <si>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</si>
  <si>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</si>
  <si>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</si>
  <si>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</si>
  <si>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</si>
  <si>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</si>
  <si>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</si>
  <si>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</si>
  <si>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</si>
  <si>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</si>
  <si>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</si>
  <si>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</si>
  <si>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</si>
  <si>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</si>
  <si>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</si>
  <si>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</si>
  <si>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</si>
  <si>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</si>
  <si>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</si>
  <si>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</si>
  <si>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</si>
  <si>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</si>
  <si>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</si>
  <si>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</si>
  <si>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</si>
  <si>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</si>
  <si>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</si>
  <si>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</si>
  <si>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</si>
  <si>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</si>
  <si>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</si>
  <si>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</si>
  <si>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</si>
  <si>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</si>
  <si>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</si>
  <si>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</si>
  <si>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</si>
  <si>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</si>
  <si>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</si>
  <si>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</si>
  <si>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</si>
  <si>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</si>
  <si>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</si>
  <si>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</si>
  <si>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</si>
  <si>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</si>
  <si>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</si>
  <si>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</si>
  <si>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</si>
  <si>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</si>
  <si>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</si>
  <si>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</si>
  <si>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</si>
  <si>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</si>
  <si>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</si>
  <si>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</si>
  <si>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</si>
  <si>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</si>
  <si>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</si>
  <si>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</si>
  <si>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</si>
  <si>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</si>
  <si>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</si>
  <si>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</si>
  <si>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</si>
  <si>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</si>
  <si>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</si>
  <si>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</si>
  <si>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</si>
  <si>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</si>
  <si>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</si>
  <si>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</si>
  <si>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</si>
  <si>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</si>
  <si>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</si>
  <si>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</si>
  <si>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</si>
  <si>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</si>
  <si>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</si>
  <si>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</si>
  <si>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</si>
  <si>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</si>
  <si>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</si>
  <si>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</si>
  <si>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</si>
  <si>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</si>
  <si>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</si>
  <si>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</si>
  <si>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</si>
  <si>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</si>
  <si>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</si>
  <si>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</si>
  <si>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</si>
  <si>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</si>
  <si>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</si>
  <si>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</si>
  <si>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</si>
  <si>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</si>
  <si>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</si>
  <si>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</si>
  <si>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</si>
  <si>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</si>
  <si>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</si>
  <si>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</si>
  <si>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</si>
  <si>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</si>
  <si>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</si>
  <si>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</si>
  <si>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</si>
  <si>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</si>
  <si>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</si>
  <si>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</si>
  <si>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</si>
  <si>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</si>
  <si>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</si>
  <si>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</si>
  <si>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</si>
  <si>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</si>
  <si>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</si>
  <si>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</si>
  <si>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</si>
  <si>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</si>
  <si>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</si>
  <si>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</si>
  <si>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</si>
  <si>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</si>
  <si>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</si>
  <si>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</si>
  <si>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</si>
  <si>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</si>
  <si>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</si>
  <si>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</si>
  <si>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</si>
  <si>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</si>
  <si>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</si>
  <si>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</si>
  <si>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</si>
  <si>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</si>
  <si>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</si>
  <si>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</si>
  <si>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</si>
  <si>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</si>
  <si>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</si>
  <si>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</si>
  <si>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</si>
  <si>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</si>
  <si>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</si>
  <si>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</si>
  <si>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</si>
  <si>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</si>
  <si>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</si>
  <si>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</si>
  <si>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</si>
  <si>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</si>
  <si>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</si>
  <si>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</si>
  <si>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</si>
  <si>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</si>
  <si>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</si>
  <si>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</si>
  <si>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</si>
  <si>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</si>
  <si>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</si>
  <si>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</si>
  <si>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</si>
  <si>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</si>
  <si>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</si>
  <si>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</si>
  <si>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</si>
  <si>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</si>
  <si>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</si>
  <si>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</si>
  <si>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</si>
  <si>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</si>
  <si>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</si>
  <si>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</si>
  <si>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</si>
  <si>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</si>
  <si>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</si>
  <si>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</si>
  <si>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</si>
  <si>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</si>
  <si>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</si>
  <si>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</si>
  <si>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</si>
  <si>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</si>
  <si>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</si>
  <si>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</si>
  <si>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</si>
  <si>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</si>
  <si>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</si>
  <si>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</si>
  <si>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</si>
  <si>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</si>
  <si>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</si>
  <si>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</si>
  <si>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</si>
  <si>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</si>
  <si>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</si>
  <si>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</si>
  <si>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</si>
  <si>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</si>
  <si>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</si>
  <si>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</si>
  <si>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</si>
  <si>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</si>
  <si>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</si>
  <si>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</si>
  <si>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</si>
  <si>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</si>
  <si>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</si>
  <si>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</si>
  <si>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</si>
  <si>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</si>
  <si>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</si>
  <si>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</si>
  <si>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</si>
  <si>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</si>
  <si>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</si>
  <si>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</si>
  <si>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</si>
  <si>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</si>
  <si>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</si>
  <si>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</si>
  <si>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</si>
  <si>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</si>
  <si>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</si>
  <si>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</si>
  <si>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</si>
  <si>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</si>
  <si>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</si>
  <si>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</si>
  <si>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</si>
  <si>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</si>
  <si>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</si>
  <si>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</si>
  <si>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</si>
  <si>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</si>
  <si>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</si>
  <si>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</si>
  <si>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</si>
  <si>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</si>
  <si>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</si>
  <si>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</si>
  <si>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</si>
  <si>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</si>
  <si>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</si>
  <si>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</si>
  <si>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</si>
  <si>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</si>
  <si>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</si>
  <si>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</si>
  <si>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</si>
  <si>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</si>
  <si>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</si>
  <si>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</si>
  <si>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</si>
  <si>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</si>
  <si>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</si>
  <si>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</si>
  <si>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</si>
  <si>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</si>
  <si>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</si>
  <si>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</si>
  <si>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</si>
  <si>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</si>
  <si>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</si>
  <si>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</si>
  <si>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</si>
  <si>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</si>
  <si>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</si>
  <si>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</si>
  <si>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</si>
  <si>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</si>
  <si>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</si>
  <si>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</si>
  <si>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</si>
  <si>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</si>
  <si>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</si>
  <si>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</si>
  <si>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</si>
  <si>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</si>
  <si>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</si>
  <si>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</si>
  <si>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</si>
  <si>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</si>
  <si>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</si>
  <si>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</si>
  <si>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</si>
  <si>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</si>
  <si>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</si>
  <si>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</si>
  <si>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</si>
  <si>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</si>
  <si>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</si>
  <si>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</si>
  <si>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</si>
  <si>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</si>
  <si>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</si>
  <si>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</si>
  <si>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</si>
  <si>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</si>
  <si>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</si>
  <si>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</si>
  <si>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</si>
  <si>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</si>
  <si>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</si>
  <si>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</si>
  <si>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</si>
  <si>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</si>
  <si>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</si>
  <si>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</si>
  <si>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</si>
  <si>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</si>
  <si>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</si>
  <si>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</si>
  <si>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</si>
  <si>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</si>
  <si>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</si>
  <si>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</si>
  <si>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</si>
  <si>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</si>
  <si>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</si>
  <si>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</si>
  <si>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</si>
  <si>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</si>
  <si>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</si>
  <si>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</si>
  <si>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</si>
  <si>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</si>
  <si>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</si>
  <si>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</si>
  <si>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</si>
  <si>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</si>
  <si>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</si>
  <si>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</si>
  <si>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</si>
  <si>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</si>
  <si>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</si>
  <si>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</si>
  <si>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</si>
  <si>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</si>
  <si>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</si>
  <si>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</si>
  <si>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</si>
  <si>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</si>
  <si>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</si>
  <si>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</si>
  <si>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</si>
  <si>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</si>
  <si>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</si>
  <si>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</si>
  <si>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</si>
  <si>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</si>
  <si>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</si>
  <si>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</si>
  <si>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</si>
  <si>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</si>
  <si>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</si>
  <si>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</si>
  <si>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</si>
  <si>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</si>
  <si>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</si>
  <si>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</si>
  <si>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</si>
  <si>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</si>
  <si>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</si>
  <si>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</si>
  <si>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</si>
  <si>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</si>
  <si>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</si>
  <si>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</si>
  <si>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</si>
  <si>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</si>
  <si>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</si>
  <si>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</si>
  <si>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</si>
  <si>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</si>
  <si>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</si>
  <si>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</si>
  <si>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</si>
  <si>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</si>
  <si>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</si>
  <si>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</si>
  <si>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</si>
  <si>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</si>
  <si>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</si>
  <si>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</si>
  <si>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</si>
  <si>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</si>
  <si>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</si>
  <si>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</si>
  <si>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</si>
  <si>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</si>
  <si>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</si>
  <si>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</si>
  <si>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</si>
  <si>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</si>
  <si>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</si>
  <si>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</si>
  <si>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</si>
  <si>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</si>
  <si>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</si>
  <si>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</si>
  <si>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</si>
  <si>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</si>
  <si>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</si>
  <si>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</si>
  <si>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</si>
  <si>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</si>
  <si>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</si>
  <si>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</si>
  <si>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</si>
  <si>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</si>
  <si>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</si>
  <si>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</si>
  <si>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</si>
  <si>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</si>
  <si>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</si>
  <si>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</si>
  <si>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</si>
  <si>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</si>
  <si>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</si>
  <si>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</si>
  <si>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</si>
  <si>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</si>
  <si>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</si>
  <si>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</si>
  <si>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</si>
  <si>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</si>
  <si>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</si>
  <si>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</si>
  <si>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</si>
  <si>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</si>
  <si>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</si>
  <si>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</si>
  <si>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</si>
  <si>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</si>
  <si>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</si>
  <si>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</si>
  <si>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</si>
  <si>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</si>
  <si>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</si>
  <si>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</si>
  <si>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</si>
  <si>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</si>
  <si>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</si>
  <si>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</si>
  <si>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</si>
  <si>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</si>
  <si>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</si>
  <si>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</si>
  <si>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</si>
  <si>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</si>
  <si>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</si>
  <si>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</si>
  <si>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</si>
  <si>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</si>
  <si>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</si>
  <si>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</si>
  <si>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</si>
  <si>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</si>
  <si>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</si>
  <si>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</si>
  <si>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</si>
  <si>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</si>
  <si>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</si>
  <si>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</si>
  <si>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</si>
  <si>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</si>
  <si>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</si>
  <si>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</si>
  <si>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</si>
  <si>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</si>
  <si>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</si>
  <si>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</si>
  <si>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</si>
  <si>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</si>
  <si>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</si>
  <si>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</si>
  <si>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</si>
  <si>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</si>
  <si>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</si>
  <si>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</si>
  <si>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</si>
  <si>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</si>
  <si>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</si>
  <si>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</si>
  <si>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</si>
  <si>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</si>
  <si>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</si>
  <si>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</si>
  <si>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</si>
  <si>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</si>
  <si>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</si>
  <si>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</si>
  <si>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</si>
  <si>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</si>
  <si>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</si>
  <si>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</si>
  <si>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</si>
  <si>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</si>
  <si>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</si>
  <si>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</si>
  <si>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</si>
  <si>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</si>
  <si>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</si>
  <si>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</si>
  <si>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</si>
  <si>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</si>
  <si>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</si>
  <si>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</si>
  <si>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</si>
  <si>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</si>
  <si>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</si>
  <si>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</si>
  <si>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</si>
  <si>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</si>
  <si>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</si>
  <si>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</si>
  <si>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</si>
  <si>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</si>
  <si>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</si>
  <si>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</si>
  <si>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</si>
  <si>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</si>
  <si>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</si>
  <si>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</si>
  <si>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</si>
  <si>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</si>
  <si>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</si>
  <si>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</si>
  <si>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</si>
  <si>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</si>
  <si>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</si>
  <si>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</si>
  <si>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</si>
  <si>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</si>
  <si>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</si>
  <si>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</si>
  <si>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</si>
  <si>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</si>
  <si>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</si>
  <si>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</si>
  <si>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</si>
  <si>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</si>
  <si>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</si>
  <si>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</si>
  <si>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</si>
  <si>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</si>
  <si>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</si>
  <si>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</si>
  <si>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</si>
  <si>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</si>
  <si>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</si>
  <si>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</si>
  <si>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</si>
  <si>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</si>
  <si>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</si>
  <si>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</si>
  <si>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</si>
  <si>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</si>
  <si>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</si>
  <si>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</si>
  <si>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</si>
  <si>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</si>
  <si>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</si>
  <si>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</si>
  <si>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</si>
  <si>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</si>
  <si>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</si>
  <si>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</si>
  <si>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</si>
  <si>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</si>
  <si>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</si>
  <si>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</si>
  <si>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</si>
  <si>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</si>
  <si>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</si>
  <si>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</si>
  <si>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</si>
  <si>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</si>
  <si>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</si>
  <si>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</si>
  <si>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</si>
  <si>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</si>
  <si>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</si>
  <si>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</si>
  <si>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</si>
  <si>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</si>
  <si>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</si>
  <si>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</si>
  <si>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</si>
  <si>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</si>
  <si>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</si>
  <si>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</si>
  <si>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</si>
  <si>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</si>
  <si>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</si>
  <si>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</si>
  <si>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</si>
  <si>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</si>
  <si>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</si>
  <si>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</si>
  <si>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</si>
  <si>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</si>
  <si>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</si>
  <si>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</si>
  <si>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</si>
  <si>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</si>
  <si>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</si>
  <si>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</si>
  <si>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</si>
  <si>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</si>
  <si>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</si>
  <si>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</si>
  <si>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</si>
  <si>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</si>
  <si>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</si>
  <si>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</si>
  <si>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</si>
  <si>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</si>
  <si>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</si>
  <si>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</si>
  <si>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</si>
  <si>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</si>
  <si>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</si>
  <si>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</si>
  <si>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</si>
  <si>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</si>
  <si>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</si>
  <si>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</si>
  <si>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</si>
  <si>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</si>
  <si>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</si>
  <si>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</si>
  <si>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</si>
  <si>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</si>
  <si>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</si>
  <si>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</si>
  <si>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</si>
  <si>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</si>
  <si>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</si>
  <si>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</si>
  <si>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</si>
  <si>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</si>
  <si>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</si>
  <si>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</si>
  <si>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</si>
  <si>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</si>
  <si>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</si>
  <si>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</si>
  <si>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</si>
  <si>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</si>
  <si>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</si>
  <si>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</si>
  <si>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</si>
  <si>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</si>
  <si>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</si>
  <si>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</si>
  <si>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</si>
  <si>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</si>
  <si>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</si>
  <si>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</si>
  <si>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</si>
  <si>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</si>
  <si>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</si>
  <si>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</si>
  <si>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</si>
  <si>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</si>
  <si>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</si>
  <si>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</si>
  <si>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</si>
  <si>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</si>
  <si>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</si>
  <si>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</si>
  <si>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</si>
  <si>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</si>
  <si>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</si>
  <si>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</si>
  <si>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</si>
  <si>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</si>
  <si>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</si>
  <si>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</si>
  <si>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</si>
  <si>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</si>
  <si>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</si>
  <si>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</si>
  <si>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</si>
  <si>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</si>
  <si>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</si>
  <si>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</si>
  <si>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</si>
  <si>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</si>
  <si>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</si>
  <si>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</si>
  <si>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</si>
  <si>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</si>
  <si>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</si>
  <si>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</si>
  <si>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</si>
  <si>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</si>
  <si>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</si>
  <si>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</si>
  <si>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</si>
  <si>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</si>
  <si>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</si>
  <si>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</si>
  <si>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</si>
  <si>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</si>
  <si>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</si>
  <si>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</si>
  <si>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</si>
  <si>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</si>
  <si>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</si>
  <si>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</si>
  <si>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</si>
  <si>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</si>
  <si>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</si>
  <si>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</si>
  <si>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</si>
  <si>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</si>
  <si>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</si>
  <si>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</si>
  <si>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</si>
  <si>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</si>
  <si>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</si>
  <si>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</si>
  <si>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</si>
  <si>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</si>
  <si>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</si>
  <si>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</si>
  <si>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</si>
  <si>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</si>
  <si>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</si>
  <si>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</si>
  <si>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</si>
  <si>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</si>
  <si>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</si>
  <si>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</si>
  <si>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</si>
  <si>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</si>
  <si>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</si>
  <si>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</si>
  <si>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</si>
  <si>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</si>
  <si>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</si>
  <si>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</si>
  <si>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</si>
  <si>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</si>
  <si>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</si>
  <si>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</si>
  <si>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</si>
  <si>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</si>
  <si>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</si>
  <si>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</si>
  <si>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</si>
  <si>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</si>
  <si>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</si>
  <si>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</si>
  <si>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</si>
  <si>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</si>
  <si>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</si>
  <si>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</si>
  <si>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</si>
  <si>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</si>
  <si>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</si>
  <si>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</si>
  <si>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</si>
  <si>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</si>
  <si>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</si>
  <si>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</si>
  <si>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</si>
  <si>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</si>
  <si>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</si>
  <si>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</si>
  <si>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</si>
  <si>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</si>
  <si>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</si>
  <si>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</si>
  <si>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</si>
  <si>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</si>
  <si>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</si>
  <si>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</si>
  <si>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</si>
  <si>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</si>
  <si>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</si>
  <si>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</si>
  <si>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</si>
  <si>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</si>
  <si>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</si>
  <si>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</si>
  <si>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</si>
  <si>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</si>
  <si>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</si>
  <si>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</si>
  <si>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</si>
  <si>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</si>
  <si>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</si>
  <si>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</si>
  <si>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</si>
  <si>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</si>
  <si>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</si>
  <si>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</si>
  <si>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</si>
  <si>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</si>
  <si>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</si>
  <si>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</si>
  <si>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</si>
  <si>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</si>
  <si>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</si>
  <si>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</si>
  <si>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</si>
  <si>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</si>
  <si>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</si>
  <si>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</si>
  <si>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</si>
  <si>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</si>
  <si>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</si>
  <si>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</si>
  <si>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</si>
  <si>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</si>
  <si>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</si>
  <si>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</si>
  <si>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</si>
  <si>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</si>
  <si>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</si>
  <si>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</si>
  <si>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</si>
  <si>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</si>
  <si>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</si>
  <si>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</si>
  <si>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</si>
  <si>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</si>
  <si>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</si>
  <si>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</si>
  <si>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</si>
  <si>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</si>
  <si>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</si>
  <si>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</si>
  <si>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</si>
  <si>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</si>
  <si>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</si>
  <si>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</si>
  <si>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</si>
  <si>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</si>
  <si>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</si>
  <si>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</si>
  <si>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</si>
  <si>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</si>
  <si>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</si>
  <si>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</si>
  <si>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</si>
  <si>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</si>
  <si>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</si>
  <si>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</si>
  <si>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</si>
  <si>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</si>
  <si>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</si>
  <si>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</si>
  <si>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</si>
  <si>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</si>
  <si>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</si>
  <si>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</si>
  <si>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</si>
  <si>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</si>
  <si>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</si>
  <si>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</si>
  <si>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</si>
  <si>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</si>
  <si>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</si>
  <si>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</si>
  <si>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</si>
  <si>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</si>
  <si>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</si>
  <si>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</si>
  <si>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</si>
  <si>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</si>
  <si>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</si>
  <si>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</si>
  <si>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</si>
  <si>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</si>
  <si>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</si>
  <si>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</si>
  <si>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</si>
  <si>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</si>
  <si>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</si>
  <si>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</si>
  <si>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</si>
  <si>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</si>
  <si>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</si>
  <si>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</si>
  <si>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</si>
  <si>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</si>
  <si>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</si>
  <si>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</si>
  <si>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</si>
  <si>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</si>
  <si>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</si>
  <si>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</si>
  <si>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</si>
  <si>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</si>
  <si>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</si>
  <si>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</si>
  <si>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</si>
  <si>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</si>
  <si>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</si>
  <si>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</si>
  <si>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</si>
  <si>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</si>
  <si>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</si>
  <si>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</si>
  <si>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</si>
  <si>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</si>
  <si>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</si>
  <si>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</si>
  <si>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</si>
  <si>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</si>
  <si>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</si>
  <si>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</si>
  <si>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</si>
  <si>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</si>
  <si>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</si>
  <si>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</si>
  <si>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</si>
  <si>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</si>
  <si>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</si>
  <si>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</si>
  <si>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</si>
  <si>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</si>
  <si>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</si>
  <si>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</si>
  <si>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</si>
  <si>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</si>
  <si>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</si>
  <si>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</si>
  <si>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</si>
  <si>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</si>
  <si>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</si>
  <si>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</si>
  <si>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</si>
  <si>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</si>
  <si>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</si>
  <si>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</si>
  <si>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</si>
  <si>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</si>
  <si>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</si>
  <si>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</si>
  <si>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</si>
  <si>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</si>
  <si>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</si>
  <si>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</si>
  <si>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</si>
  <si>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</si>
  <si>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</si>
  <si>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</si>
  <si>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</si>
  <si>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</si>
  <si>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</si>
  <si>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</si>
  <si>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</si>
  <si>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</si>
  <si>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</si>
  <si>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</si>
  <si>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</si>
  <si>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</si>
  <si>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</si>
  <si>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</si>
  <si>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</si>
  <si>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</si>
  <si>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</si>
  <si>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</si>
  <si>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</si>
  <si>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</si>
  <si>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</si>
  <si>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</si>
  <si>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</si>
  <si>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</si>
  <si>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</si>
  <si>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</si>
  <si>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</si>
  <si>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</si>
  <si>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</si>
  <si>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</si>
  <si>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</si>
  <si>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</si>
  <si>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</si>
  <si>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</si>
  <si>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</si>
  <si>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</si>
  <si>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</si>
  <si>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</si>
  <si>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</si>
  <si>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</si>
  <si>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</si>
  <si>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</si>
  <si>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</si>
  <si>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</si>
  <si>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</si>
  <si>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</si>
  <si>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</si>
  <si>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</si>
  <si>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</si>
  <si>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</si>
  <si>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</si>
  <si>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</si>
  <si>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</si>
  <si>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</si>
  <si>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</si>
  <si>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</si>
  <si>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</si>
  <si>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</si>
  <si>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</si>
  <si>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</si>
  <si>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</si>
  <si>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</si>
  <si>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</si>
  <si>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</si>
  <si>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</si>
  <si>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</si>
  <si>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</si>
  <si>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</si>
  <si>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</si>
  <si>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</si>
  <si>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</si>
  <si>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</si>
  <si>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</si>
  <si>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</si>
  <si>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</si>
  <si>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</si>
  <si>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</si>
  <si>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</si>
  <si>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</si>
  <si>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</si>
  <si>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</si>
  <si>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</si>
  <si>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</si>
  <si>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</si>
  <si>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</si>
  <si>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</si>
  <si>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</si>
  <si>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</si>
  <si>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</si>
  <si>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</si>
  <si>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</si>
  <si>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</si>
  <si>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</si>
  <si>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</si>
  <si>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</si>
  <si>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</si>
  <si>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</si>
  <si>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</si>
  <si>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</si>
  <si>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</si>
  <si>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</si>
  <si>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</si>
  <si>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</si>
  <si>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</si>
  <si>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</si>
  <si>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</si>
  <si>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</si>
  <si>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</si>
  <si>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</si>
  <si>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</si>
  <si>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</si>
  <si>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</si>
  <si>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</si>
  <si>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</si>
  <si>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</si>
  <si>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</si>
  <si>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</si>
  <si>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</si>
  <si>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</si>
  <si>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</si>
  <si>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</si>
  <si>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</si>
  <si>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</si>
  <si>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</si>
  <si>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</si>
  <si>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</si>
  <si>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</si>
  <si>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</si>
  <si>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</si>
  <si>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</si>
  <si>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</si>
  <si>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</si>
  <si>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</si>
  <si>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</si>
  <si>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</si>
  <si>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</si>
  <si>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</si>
  <si>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</si>
  <si>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</si>
  <si>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</si>
  <si>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</si>
  <si>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</si>
  <si>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</si>
  <si>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</si>
  <si>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</si>
  <si>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</si>
  <si>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</si>
  <si>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</si>
  <si>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</si>
  <si>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</si>
  <si>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</si>
  <si>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</si>
  <si>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</si>
  <si>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</si>
  <si>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</si>
  <si>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</si>
  <si>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</si>
  <si>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</si>
  <si>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</si>
  <si>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</si>
  <si>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</si>
  <si>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</si>
  <si>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</si>
  <si>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</si>
  <si>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</si>
  <si>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</si>
  <si>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</si>
  <si>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</si>
  <si>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</si>
  <si>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</si>
  <si>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</si>
  <si>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</si>
  <si>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</si>
  <si>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</si>
  <si>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</si>
  <si>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</si>
  <si>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</si>
  <si>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</si>
  <si>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</si>
  <si>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</si>
  <si>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</si>
  <si>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</si>
  <si>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</si>
  <si>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</si>
  <si>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</si>
  <si>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</si>
  <si>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</si>
  <si>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</si>
  <si>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</si>
  <si>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</si>
  <si>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</si>
  <si>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</si>
  <si>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</si>
  <si>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</si>
  <si>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</si>
  <si>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</si>
  <si>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</si>
  <si>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</si>
  <si>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</si>
  <si>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</si>
  <si>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</si>
  <si>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</si>
  <si>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</si>
  <si>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</si>
  <si>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</si>
  <si>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</si>
  <si>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</si>
  <si>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</si>
  <si>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</si>
  <si>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</si>
  <si>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</si>
  <si>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</si>
  <si>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</si>
  <si>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</si>
  <si>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</si>
  <si>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</si>
  <si>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</si>
  <si>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</si>
  <si>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</si>
  <si>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</si>
  <si>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</si>
  <si>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</si>
  <si>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</si>
  <si>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</si>
  <si>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</si>
  <si>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</si>
  <si>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</si>
  <si>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</si>
  <si>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</si>
  <si>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</si>
  <si>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</si>
  <si>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</si>
  <si>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</si>
  <si>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</si>
  <si>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</si>
  <si>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</si>
  <si>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</si>
  <si>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</si>
  <si>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</si>
  <si>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</si>
  <si>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</si>
  <si>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</si>
  <si>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</si>
  <si>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</si>
  <si>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</si>
  <si>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</si>
  <si>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</si>
  <si>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</si>
  <si>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</si>
  <si>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</si>
  <si>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</si>
  <si>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</si>
  <si>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</si>
  <si>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</si>
  <si>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</si>
  <si>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</si>
  <si>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</si>
  <si>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</si>
  <si>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</si>
  <si>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</si>
  <si>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</si>
  <si>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</si>
  <si>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</si>
  <si>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</si>
  <si>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</si>
  <si>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</si>
  <si>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</si>
  <si>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</si>
  <si>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</si>
  <si>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</si>
  <si>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</si>
  <si>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</si>
  <si>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</si>
  <si>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</si>
  <si>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</si>
  <si>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</si>
  <si>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</si>
  <si>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</si>
  <si>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</si>
  <si>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</si>
  <si>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</si>
  <si>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</si>
  <si>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</si>
  <si>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</si>
  <si>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</si>
  <si>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</si>
  <si>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</si>
  <si>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</si>
  <si>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</si>
  <si>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</si>
  <si>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</si>
  <si>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</si>
  <si>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</si>
  <si>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</si>
  <si>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</si>
  <si>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</si>
  <si>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</si>
  <si>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</si>
  <si>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</si>
  <si>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</si>
  <si>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</si>
  <si>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</si>
  <si>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</si>
  <si>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</si>
  <si>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</si>
  <si>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</si>
  <si>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</si>
  <si>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</si>
  <si>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</si>
  <si>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</si>
  <si>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</si>
  <si>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</si>
  <si>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</si>
  <si>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</si>
  <si>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</si>
  <si>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</si>
  <si>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</si>
  <si>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</si>
  <si>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</si>
  <si>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</si>
  <si>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</si>
  <si>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</si>
  <si>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</si>
  <si>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</si>
  <si>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</si>
  <si>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</si>
  <si>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</si>
  <si>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</si>
  <si>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</si>
  <si>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</si>
  <si>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</si>
  <si>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</si>
  <si>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</si>
  <si>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</si>
  <si>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</si>
  <si>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</si>
  <si>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</si>
  <si>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</si>
  <si>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</si>
  <si>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</si>
  <si>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</si>
  <si>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</si>
  <si>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</si>
  <si>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</si>
  <si>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</si>
  <si>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</si>
  <si>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</si>
  <si>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</si>
  <si>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</si>
  <si>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</si>
  <si>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</si>
  <si>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</si>
  <si>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</si>
  <si>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</si>
  <si>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</si>
  <si>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</si>
  <si>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</si>
  <si>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</si>
  <si>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</si>
  <si>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</si>
  <si>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</si>
  <si>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</si>
  <si>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</si>
  <si>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</si>
  <si>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</si>
  <si>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</si>
  <si>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</si>
  <si>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</si>
  <si>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</si>
  <si>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</si>
  <si>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</si>
  <si>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</si>
  <si>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</si>
  <si>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</si>
  <si>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</si>
  <si>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</si>
  <si>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</si>
  <si>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</si>
  <si>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</si>
  <si>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</si>
  <si>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</si>
  <si>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</si>
  <si>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</si>
  <si>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</si>
  <si>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</si>
  <si>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</si>
  <si>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</si>
  <si>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</si>
  <si>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</si>
  <si>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</si>
  <si>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</si>
  <si>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</si>
  <si>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</si>
  <si>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</si>
  <si>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</si>
  <si>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</si>
  <si>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</si>
  <si>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</si>
  <si>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</si>
  <si>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</si>
  <si>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</si>
  <si>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</si>
  <si>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</si>
  <si>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</si>
  <si>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</si>
  <si>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</si>
  <si>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</si>
  <si>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</si>
  <si>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</si>
  <si>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</si>
  <si>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</si>
  <si>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</si>
  <si>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</si>
  <si>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</si>
  <si>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</si>
  <si>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</si>
  <si>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</si>
  <si>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</si>
  <si>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</si>
  <si>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</si>
  <si>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</si>
  <si>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</si>
  <si>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</si>
  <si>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</si>
  <si>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</si>
  <si>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</si>
  <si>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</si>
  <si>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</si>
  <si>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</si>
  <si>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</si>
  <si>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</si>
  <si>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</si>
  <si>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</si>
  <si>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</si>
  <si>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</si>
  <si>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</si>
  <si>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</si>
  <si>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</si>
  <si>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</si>
  <si>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</si>
  <si>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</si>
  <si>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</si>
  <si>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</si>
  <si>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</si>
  <si>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</si>
  <si>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</si>
  <si>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</si>
  <si>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</si>
  <si>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</si>
  <si>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</si>
  <si>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</si>
  <si>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</si>
  <si>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</si>
  <si>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</si>
  <si>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</si>
  <si>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</si>
  <si>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</si>
  <si>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</si>
  <si>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</si>
  <si>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</si>
  <si>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</si>
  <si>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</si>
  <si>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</si>
  <si>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</si>
  <si>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</si>
  <si>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</si>
  <si>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</si>
  <si>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</si>
  <si>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</si>
  <si>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</si>
  <si>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</si>
  <si>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</si>
  <si>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</si>
  <si>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</si>
  <si>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</si>
  <si>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</si>
  <si>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</si>
  <si>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</si>
  <si>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</si>
  <si>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</si>
  <si>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</si>
  <si>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</si>
  <si>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</si>
  <si>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</si>
  <si>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</si>
  <si>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</si>
  <si>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</si>
  <si>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</si>
  <si>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</si>
  <si>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</si>
  <si>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</si>
  <si>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</si>
  <si>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</si>
  <si>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</si>
  <si>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</si>
  <si>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</si>
  <si>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</si>
  <si>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</si>
  <si>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</si>
  <si>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</si>
  <si>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</si>
  <si>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</si>
  <si>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</si>
  <si>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</si>
  <si>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</si>
  <si>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</si>
  <si>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</si>
  <si>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</si>
  <si>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</si>
  <si>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</si>
  <si>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</si>
  <si>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</si>
  <si>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</si>
  <si>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</si>
  <si>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</si>
  <si>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</si>
  <si>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</si>
  <si>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</si>
  <si>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</si>
  <si>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</si>
  <si>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</si>
  <si>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</si>
  <si>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</si>
  <si>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</si>
  <si>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</si>
  <si>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</si>
  <si>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</si>
  <si>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</si>
  <si>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</si>
  <si>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</si>
  <si>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</si>
  <si>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</si>
  <si>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</si>
  <si>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</si>
  <si>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</si>
  <si>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</si>
  <si>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</si>
  <si>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</si>
  <si>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</si>
  <si>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</si>
  <si>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</si>
  <si>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</si>
  <si>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</si>
  <si>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</si>
  <si>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</si>
  <si>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</si>
  <si>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</si>
  <si>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</si>
  <si>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</si>
  <si>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</si>
  <si>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</si>
  <si>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</si>
  <si>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</si>
  <si>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</si>
  <si>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</si>
  <si>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</si>
  <si>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</si>
  <si>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</si>
  <si>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</si>
  <si>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</si>
  <si>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</si>
  <si>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</si>
  <si>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</si>
  <si>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</si>
  <si>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</si>
  <si>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</si>
  <si>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</si>
  <si>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</si>
  <si>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</si>
  <si>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</si>
  <si>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</si>
  <si>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</si>
  <si>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</si>
  <si>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</si>
  <si>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</si>
  <si>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</si>
  <si>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</si>
  <si>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</si>
  <si>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</si>
  <si>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</si>
  <si>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</si>
  <si>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</si>
  <si>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</si>
  <si>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</si>
  <si>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</si>
  <si>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</si>
  <si>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</si>
  <si>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</si>
  <si>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</si>
  <si>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</si>
  <si>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</si>
  <si>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</si>
  <si>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</si>
  <si>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</si>
  <si>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</si>
  <si>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</si>
  <si>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</si>
  <si>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</si>
  <si>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</si>
  <si>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</si>
  <si>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</si>
  <si>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</si>
  <si>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</si>
  <si>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</si>
  <si>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</si>
  <si>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</si>
  <si>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</si>
  <si>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</si>
  <si>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</si>
  <si>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</si>
  <si>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</si>
  <si>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</si>
  <si>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</si>
  <si>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</si>
  <si>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</si>
  <si>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</si>
  <si>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</si>
  <si>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</si>
  <si>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</si>
  <si>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</si>
  <si>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</si>
  <si>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</si>
  <si>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</si>
  <si>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</si>
  <si>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</si>
  <si>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</si>
  <si>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</si>
  <si>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</si>
  <si>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</si>
  <si>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</si>
  <si>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</si>
  <si>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</si>
  <si>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</si>
  <si>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</si>
  <si>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</si>
  <si>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</si>
  <si>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</si>
  <si>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</si>
  <si>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</si>
  <si>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</si>
  <si>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</si>
  <si>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</si>
  <si>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</si>
  <si>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</si>
  <si>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</si>
  <si>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</si>
  <si>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</si>
  <si>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</si>
  <si>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</si>
  <si>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</si>
  <si>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</si>
  <si>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</si>
  <si>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</si>
  <si>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</si>
  <si>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</si>
  <si>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</si>
  <si>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</si>
  <si>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</si>
  <si>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</si>
  <si>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</si>
  <si>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</si>
  <si>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</si>
  <si>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</si>
  <si>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</si>
  <si>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</si>
  <si>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</si>
  <si>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</si>
  <si>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</si>
  <si>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</si>
  <si>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</si>
  <si>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</si>
  <si>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</si>
  <si>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</si>
  <si>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</si>
  <si>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</si>
  <si>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</si>
  <si>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</si>
  <si>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</si>
  <si>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</si>
  <si>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</si>
  <si>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</si>
  <si>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</si>
  <si>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</si>
  <si>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</si>
  <si>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</si>
  <si>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</si>
  <si>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</si>
  <si>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</si>
  <si>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</si>
  <si>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</si>
  <si>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</si>
  <si>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</si>
  <si>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</si>
  <si>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</si>
  <si>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</si>
  <si>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</si>
  <si>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</si>
  <si>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</si>
  <si>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</si>
  <si>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</si>
  <si>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</si>
  <si>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</si>
  <si>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</si>
  <si>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</si>
  <si>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</si>
  <si>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</si>
  <si>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</si>
  <si>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</si>
  <si>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</si>
  <si>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</si>
  <si>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</si>
  <si>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</si>
  <si>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</si>
  <si>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</si>
  <si>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</si>
  <si>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</si>
  <si>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</si>
  <si>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</si>
  <si>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</si>
  <si>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</si>
  <si>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</si>
  <si>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</si>
  <si>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</si>
  <si>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</si>
  <si>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</si>
  <si>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</si>
  <si>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</si>
  <si>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</si>
  <si>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</si>
  <si>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</si>
  <si>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</si>
  <si>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</si>
  <si>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</si>
  <si>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</si>
  <si>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</si>
  <si>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</si>
  <si>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</si>
  <si>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</si>
  <si>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</si>
  <si>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</si>
  <si>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</si>
  <si>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</si>
  <si>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</si>
  <si>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</si>
  <si>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</si>
  <si>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</si>
  <si>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</si>
  <si>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</si>
  <si>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</si>
  <si>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</si>
  <si>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</si>
  <si>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</si>
  <si>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</si>
  <si>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</si>
  <si>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</si>
  <si>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</si>
  <si>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</si>
  <si>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</si>
  <si>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</si>
  <si>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</si>
  <si>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</si>
  <si>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</si>
  <si>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</si>
  <si>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</si>
  <si>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</si>
  <si>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</si>
  <si>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</si>
  <si>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</si>
  <si>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</si>
  <si>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</si>
  <si>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</si>
  <si>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</si>
  <si>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</si>
  <si>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</si>
  <si>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</si>
  <si>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</si>
  <si>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</si>
  <si>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</si>
  <si>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</si>
  <si>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</si>
  <si>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</si>
  <si>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</si>
  <si>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</si>
  <si>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</si>
  <si>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</si>
  <si>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</si>
  <si>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</si>
  <si>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</si>
  <si>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</si>
  <si>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</si>
  <si>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</si>
  <si>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</si>
  <si>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</si>
  <si>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</si>
  <si>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</si>
  <si>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</si>
  <si>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</si>
  <si>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</si>
  <si>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</si>
  <si>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</si>
  <si>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</si>
  <si>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</si>
  <si>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</si>
  <si>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</si>
  <si>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</si>
  <si>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</si>
  <si>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</si>
  <si>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</si>
  <si>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</si>
  <si>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</si>
  <si>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</si>
  <si>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</si>
  <si>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</si>
  <si>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</si>
  <si>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</si>
  <si>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</si>
  <si>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</si>
  <si>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</si>
  <si>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</si>
  <si>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</si>
  <si>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</si>
  <si>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</si>
  <si>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</si>
  <si>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</si>
  <si>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</si>
  <si>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</si>
  <si>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</si>
  <si>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</si>
  <si>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</si>
  <si>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</si>
  <si>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</si>
  <si>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</si>
  <si>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</si>
  <si>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</si>
  <si>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</si>
  <si>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</si>
  <si>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</si>
  <si>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</si>
  <si>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</si>
  <si>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</si>
  <si>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</si>
  <si>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</si>
  <si>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</si>
  <si>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</si>
  <si>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</si>
  <si>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</si>
  <si>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</si>
  <si>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</si>
  <si>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</si>
  <si>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</si>
  <si>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</si>
  <si>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</si>
  <si>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</si>
  <si>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</si>
  <si>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</si>
  <si>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</si>
  <si>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</si>
  <si>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</si>
  <si>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</si>
  <si>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</si>
  <si>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</si>
  <si>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</si>
  <si>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</si>
  <si>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</si>
  <si>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</si>
  <si>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</si>
  <si>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</si>
  <si>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</si>
  <si>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</si>
  <si>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</si>
  <si>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</si>
  <si>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</si>
  <si>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</si>
  <si>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</si>
  <si>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</si>
  <si>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</si>
  <si>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</si>
  <si>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</si>
  <si>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</si>
  <si>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</si>
  <si>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</si>
  <si>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</si>
  <si>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</si>
  <si>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</si>
  <si>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</si>
  <si>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</si>
  <si>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</si>
  <si>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</si>
  <si>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</si>
  <si>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</si>
  <si>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</si>
  <si>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</si>
  <si>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</si>
  <si>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</si>
  <si>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</si>
  <si>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</si>
  <si>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</si>
  <si>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</si>
  <si>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</si>
  <si>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</si>
  <si>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</si>
  <si>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</si>
  <si>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</si>
  <si>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</si>
  <si>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</si>
  <si>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</si>
  <si>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</si>
  <si>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</si>
  <si>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</si>
  <si>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</si>
  <si>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</si>
  <si>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</si>
  <si>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</si>
  <si>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</si>
  <si>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</si>
  <si>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</si>
  <si>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</si>
  <si>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</si>
  <si>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</si>
  <si>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</si>
  <si>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</si>
  <si>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</si>
  <si>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</si>
  <si>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</si>
  <si>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</si>
  <si>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</si>
  <si>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</si>
  <si>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</si>
  <si>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</si>
  <si>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</si>
  <si>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</si>
  <si>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</si>
  <si>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</si>
  <si>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</si>
  <si>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</si>
  <si>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</si>
  <si>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</si>
  <si>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</si>
  <si>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</si>
  <si>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</si>
  <si>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</si>
  <si>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</si>
  <si>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</si>
  <si>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</si>
  <si>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</si>
  <si>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</si>
  <si>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</si>
  <si>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</si>
  <si>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</si>
  <si>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</si>
  <si>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</si>
  <si>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</si>
  <si>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</si>
  <si>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</si>
  <si>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</si>
  <si>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</si>
  <si>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</si>
  <si>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</si>
  <si>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</si>
  <si>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</si>
  <si>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</si>
  <si>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</si>
  <si>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</si>
  <si>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</si>
  <si>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</si>
  <si>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</si>
  <si>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</si>
  <si>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</si>
  <si>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</si>
  <si>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</si>
  <si>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</si>
  <si>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</si>
  <si>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</si>
  <si>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</si>
  <si>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</si>
  <si>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</si>
  <si>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</si>
  <si>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</si>
  <si>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</si>
  <si>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</si>
  <si>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</si>
  <si>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</si>
  <si>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</si>
  <si>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</si>
  <si>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</si>
  <si>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</si>
  <si>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</si>
  <si>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</si>
  <si>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</si>
  <si>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</si>
  <si>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</si>
  <si>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</si>
  <si>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</si>
  <si>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</si>
  <si>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</si>
  <si>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</si>
  <si>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</si>
  <si>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</si>
  <si>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</si>
  <si>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</si>
  <si>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</si>
  <si>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</si>
  <si>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</si>
  <si>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</si>
  <si>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</si>
  <si>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</si>
  <si>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</si>
  <si>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</si>
  <si>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</si>
  <si>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</si>
  <si>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</si>
  <si>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</si>
  <si>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</si>
  <si>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</si>
  <si>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</si>
  <si>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</si>
  <si>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</si>
  <si>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</si>
  <si>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</si>
  <si>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</si>
  <si>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</si>
  <si>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</si>
  <si>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</si>
  <si>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</si>
  <si>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</si>
  <si>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</si>
  <si>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</si>
  <si>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</si>
  <si>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</si>
  <si>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</si>
  <si>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</si>
  <si>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</si>
  <si>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</si>
  <si>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</si>
  <si>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</si>
  <si>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</si>
  <si>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</si>
  <si>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</si>
  <si>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</si>
  <si>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</si>
  <si>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</si>
  <si>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</si>
  <si>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</si>
  <si>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</si>
  <si>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</si>
  <si>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</si>
  <si>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</si>
  <si>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</si>
  <si>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</si>
  <si>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</si>
  <si>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</si>
  <si>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</si>
  <si>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</si>
  <si>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</si>
  <si>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</si>
  <si>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</si>
  <si>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</si>
  <si>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</si>
  <si>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</si>
  <si>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</si>
  <si>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</si>
  <si>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</si>
  <si>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</si>
  <si>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</si>
  <si>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</si>
  <si>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</si>
  <si>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</si>
  <si>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</si>
  <si>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</si>
  <si>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</si>
  <si>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</si>
  <si>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</si>
  <si>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</si>
  <si>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</si>
  <si>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</si>
  <si>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</si>
  <si>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</si>
  <si>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</si>
  <si>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</si>
  <si>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</si>
  <si>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</si>
  <si>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</si>
  <si>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</si>
  <si>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</si>
  <si>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</si>
  <si>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</si>
  <si>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</si>
  <si>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</si>
  <si>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</si>
  <si>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</si>
  <si>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</si>
  <si>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</si>
  <si>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</si>
  <si>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</si>
  <si>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</si>
  <si>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</si>
  <si>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</si>
  <si>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</si>
  <si>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</si>
  <si>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</si>
  <si>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</si>
  <si>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</si>
  <si>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</si>
  <si>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</si>
  <si>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</si>
  <si>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</si>
  <si>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</si>
  <si>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</si>
  <si>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</si>
  <si>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</si>
  <si>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</si>
  <si>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</si>
  <si>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</si>
  <si>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</si>
  <si>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</si>
  <si>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</si>
  <si>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</si>
  <si>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</si>
  <si>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</si>
  <si>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</si>
  <si>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</si>
  <si>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</si>
  <si>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</si>
  <si>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</si>
  <si>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</si>
  <si>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</si>
  <si>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</si>
  <si>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</si>
  <si>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</si>
  <si>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</si>
  <si>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</si>
  <si>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</si>
  <si>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</si>
  <si>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</si>
  <si>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</si>
  <si>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</si>
  <si>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</si>
  <si>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</si>
  <si>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</si>
  <si>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</si>
  <si>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</si>
  <si>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</si>
  <si>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</si>
  <si>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</si>
  <si>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</si>
  <si>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</si>
  <si>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</si>
  <si>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</si>
  <si>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</si>
  <si>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</si>
  <si>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</si>
  <si>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</si>
  <si>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</si>
  <si>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</si>
  <si>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</si>
  <si>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</si>
  <si>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</si>
  <si>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</si>
  <si>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</si>
  <si>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</si>
  <si>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</si>
  <si>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</si>
  <si>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</si>
  <si>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</si>
  <si>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</si>
  <si>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</si>
  <si>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</si>
  <si>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</si>
  <si>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</si>
  <si>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</si>
  <si>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</si>
  <si>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</si>
  <si>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</si>
  <si>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</si>
  <si>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</si>
  <si>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</si>
  <si>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</si>
  <si>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</si>
  <si>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</si>
  <si>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</si>
  <si>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</si>
  <si>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</si>
  <si>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</si>
  <si>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</si>
  <si>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</si>
  <si>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</si>
  <si>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</si>
  <si>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</si>
  <si>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</si>
  <si>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</si>
  <si>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</si>
  <si>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</si>
  <si>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</si>
  <si>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</si>
  <si>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</si>
  <si>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</si>
  <si>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</si>
  <si>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</si>
  <si>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</si>
  <si>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</si>
  <si>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</si>
  <si>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</si>
  <si>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</si>
  <si>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</si>
  <si>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</si>
  <si>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</si>
  <si>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</si>
  <si>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</si>
  <si>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</si>
  <si>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</si>
  <si>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</si>
  <si>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</si>
  <si>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</si>
  <si>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</si>
  <si>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</si>
  <si>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</si>
  <si>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</si>
  <si>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</si>
  <si>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</si>
  <si>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</si>
  <si>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</si>
  <si>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</si>
  <si>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</si>
  <si>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</si>
  <si>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</si>
  <si>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</si>
  <si>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</si>
  <si>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</si>
  <si>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</si>
  <si>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</si>
  <si>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</si>
  <si>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</si>
  <si>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</si>
  <si>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</si>
  <si>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</si>
  <si>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</si>
  <si>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</si>
  <si>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</si>
  <si>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</si>
  <si>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</si>
  <si>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</si>
  <si>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</si>
  <si>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</si>
  <si>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</si>
  <si>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</si>
  <si>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</si>
  <si>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</si>
  <si>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</si>
  <si>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</si>
  <si>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</si>
  <si>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</si>
  <si>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</si>
  <si>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</si>
  <si>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</si>
  <si>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</si>
  <si>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</si>
  <si>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</si>
  <si>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</si>
  <si>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</si>
  <si>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</si>
  <si>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</si>
  <si>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</si>
  <si>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</si>
  <si>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</si>
  <si>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</si>
  <si>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</si>
  <si>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</si>
  <si>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</si>
  <si>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</si>
  <si>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</si>
  <si>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</si>
  <si>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</si>
  <si>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</si>
  <si>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</si>
  <si>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</si>
  <si>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</si>
  <si>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</si>
  <si>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</si>
  <si>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</si>
  <si>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</si>
  <si>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</si>
  <si>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</si>
  <si>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</si>
  <si>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</si>
  <si>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</si>
  <si>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</si>
  <si>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</si>
  <si>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</si>
  <si>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</si>
  <si>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</si>
  <si>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</si>
  <si>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</si>
  <si>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</si>
  <si>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</si>
  <si>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</si>
  <si>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</si>
  <si>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</si>
  <si>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</si>
  <si>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</si>
  <si>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</si>
  <si>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</si>
  <si>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</si>
  <si>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</si>
  <si>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</si>
  <si>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</si>
  <si>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</si>
  <si>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</si>
  <si>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</si>
  <si>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</si>
  <si>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</si>
  <si>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</si>
  <si>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</si>
  <si>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</si>
  <si>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</si>
  <si>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</si>
  <si>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</si>
  <si>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</si>
  <si>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</si>
  <si>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</si>
  <si>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</si>
  <si>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</si>
  <si>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</si>
  <si>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</si>
  <si>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</si>
  <si>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</si>
  <si>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</si>
  <si>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</si>
  <si>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</si>
  <si>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</si>
  <si>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</si>
  <si>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</si>
  <si>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</si>
  <si>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</si>
  <si>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</si>
  <si>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</si>
  <si>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</si>
  <si>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</si>
  <si>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</si>
  <si>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</si>
  <si>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</si>
  <si>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</si>
  <si>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</si>
  <si>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</si>
  <si>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</si>
  <si>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</si>
  <si>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</si>
  <si>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</si>
  <si>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</si>
  <si>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</si>
  <si>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</si>
  <si>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</si>
  <si>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</si>
  <si>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</si>
  <si>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</si>
  <si>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</si>
  <si>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</si>
  <si>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</si>
  <si>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</si>
  <si>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</si>
  <si>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</si>
  <si>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</si>
  <si>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</si>
  <si>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</si>
  <si>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</si>
  <si>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</si>
  <si>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</si>
  <si>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</si>
  <si>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</si>
  <si>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</si>
  <si>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</si>
  <si>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</si>
  <si>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</si>
  <si>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</si>
  <si>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</si>
  <si>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</si>
  <si>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</si>
  <si>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</si>
  <si>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</si>
  <si>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</si>
  <si>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</si>
  <si>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</si>
  <si>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</si>
  <si>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</si>
  <si>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</si>
  <si>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</si>
  <si>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</si>
  <si>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</si>
  <si>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</si>
  <si>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</si>
  <si>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</si>
  <si>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</si>
  <si>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</si>
  <si>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</si>
  <si>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</si>
  <si>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</si>
  <si>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</si>
  <si>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</si>
  <si>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</si>
  <si>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</si>
  <si>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</si>
  <si>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</si>
  <si>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</si>
  <si>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</si>
  <si>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</si>
  <si>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</si>
  <si>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</si>
  <si>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</si>
  <si>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</si>
  <si>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</si>
  <si>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</si>
  <si>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</si>
  <si>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</si>
  <si>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</si>
  <si>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</si>
  <si>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</si>
  <si>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</si>
  <si>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</si>
  <si>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</si>
  <si>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</si>
  <si>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</si>
  <si>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</si>
  <si>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</si>
  <si>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</si>
  <si>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</si>
  <si>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</si>
  <si>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</si>
  <si>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</si>
  <si>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</si>
  <si>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</si>
  <si>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</si>
  <si>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</si>
  <si>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</si>
  <si>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</si>
  <si>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</si>
  <si>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</si>
  <si>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</si>
  <si>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</si>
  <si>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</si>
  <si>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</si>
  <si>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</si>
  <si>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</si>
  <si>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</si>
  <si>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</si>
  <si>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</si>
  <si>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</si>
  <si>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</si>
  <si>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</si>
  <si>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</si>
  <si>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</si>
  <si>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</si>
  <si>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</si>
  <si>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</si>
  <si>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</si>
  <si>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</si>
  <si>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</si>
  <si>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</si>
  <si>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</si>
  <si>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</si>
  <si>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</si>
  <si>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</si>
  <si>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</si>
  <si>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</si>
  <si>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</si>
  <si>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</si>
  <si>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</si>
  <si>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</si>
  <si>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</si>
  <si>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</si>
  <si>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</si>
  <si>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</si>
  <si>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</si>
  <si>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</si>
  <si>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</si>
  <si>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</si>
  <si>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</si>
  <si>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</si>
  <si>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</si>
  <si>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</si>
  <si>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</si>
  <si>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</si>
  <si>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</si>
  <si>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</si>
  <si>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</si>
  <si>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</si>
  <si>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</si>
  <si>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</si>
  <si>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</si>
  <si>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</si>
  <si>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</si>
  <si>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</si>
  <si>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</si>
  <si>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</si>
  <si>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</si>
  <si>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</si>
  <si>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</si>
  <si>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</si>
  <si>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</si>
  <si>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</si>
  <si>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</si>
  <si>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</si>
  <si>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</si>
  <si>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</si>
  <si>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</si>
  <si>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</si>
  <si>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</si>
  <si>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</si>
  <si>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</si>
  <si>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</si>
  <si>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</si>
  <si>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</si>
  <si>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</si>
  <si>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</si>
  <si>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</si>
  <si>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</si>
  <si>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</si>
  <si>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</si>
  <si>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</si>
  <si>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</si>
  <si>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</si>
  <si>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</si>
  <si>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</si>
  <si>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</si>
  <si>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</si>
  <si>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</si>
  <si>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</si>
  <si>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</si>
  <si>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</si>
  <si>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</si>
  <si>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</si>
  <si>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</si>
  <si>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</si>
  <si>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</si>
  <si>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</si>
  <si>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</si>
  <si>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</si>
  <si>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</si>
  <si>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</si>
  <si>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</si>
  <si>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</si>
  <si>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</si>
  <si>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</si>
  <si>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</si>
  <si>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</si>
  <si>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</si>
  <si>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</si>
  <si>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</si>
  <si>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</si>
  <si>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</si>
  <si>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</si>
  <si>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</si>
  <si>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</si>
  <si>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</si>
  <si>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</si>
  <si>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</si>
  <si>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</si>
  <si>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</si>
  <si>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</si>
  <si>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</si>
  <si>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</si>
  <si>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</si>
  <si>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</si>
  <si>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</si>
  <si>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</si>
  <si>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</si>
  <si>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</si>
  <si>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</si>
  <si>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</si>
  <si>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</si>
  <si>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</si>
  <si>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</si>
  <si>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</si>
  <si>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</si>
  <si>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</si>
  <si>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</si>
  <si>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</si>
  <si>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</si>
  <si>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</si>
  <si>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</si>
  <si>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</si>
  <si>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</si>
  <si>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</si>
  <si>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</si>
  <si>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</si>
  <si>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</si>
  <si>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</si>
  <si>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</si>
  <si>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</si>
  <si>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</si>
  <si>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</si>
  <si>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</si>
  <si>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</si>
  <si>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</si>
  <si>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</si>
  <si>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</si>
  <si>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</si>
  <si>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</si>
  <si>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</si>
  <si>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</si>
  <si>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</si>
  <si>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</si>
  <si>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</si>
  <si>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</si>
  <si>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</si>
  <si>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</si>
  <si>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</si>
  <si>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</si>
  <si>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</si>
  <si>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</si>
  <si>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</si>
  <si>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</si>
  <si>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</si>
  <si>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</si>
  <si>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</si>
  <si>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</si>
  <si>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</si>
  <si>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</si>
  <si>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</si>
  <si>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</si>
  <si>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</si>
  <si>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</si>
  <si>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</si>
  <si>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</si>
  <si>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</si>
  <si>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</si>
  <si>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</si>
  <si>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</si>
  <si>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</si>
  <si>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</si>
  <si>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</si>
  <si>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</si>
  <si>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</si>
  <si>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</si>
  <si>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</si>
  <si>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</si>
  <si>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</si>
  <si>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</si>
  <si>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</si>
  <si>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</si>
  <si>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</si>
  <si>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</si>
  <si>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</si>
  <si>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</si>
  <si>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</si>
  <si>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</si>
  <si>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</si>
  <si>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</si>
  <si>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</si>
  <si>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</si>
  <si>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</si>
  <si>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</si>
  <si>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</si>
  <si>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</si>
  <si>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</si>
  <si>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</si>
  <si>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</si>
  <si>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</si>
  <si>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</si>
  <si>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</si>
  <si>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</si>
  <si>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</si>
  <si>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</si>
  <si>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</si>
  <si>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</si>
  <si>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</si>
  <si>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</si>
  <si>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</si>
  <si>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</si>
  <si>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</si>
  <si>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</si>
  <si>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</si>
  <si>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</si>
  <si>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</si>
  <si>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</si>
  <si>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</si>
  <si>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</si>
  <si>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</si>
  <si>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</si>
  <si>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</si>
  <si>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</si>
  <si>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</si>
  <si>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</si>
  <si>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</si>
  <si>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</si>
  <si>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</si>
  <si>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</si>
  <si>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</si>
  <si>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</si>
  <si>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</si>
  <si>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</si>
  <si>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</si>
  <si>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</si>
  <si>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</si>
  <si>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</si>
  <si>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</si>
  <si>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</si>
  <si>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</si>
  <si>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</si>
  <si>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</si>
  <si>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</si>
  <si>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</si>
  <si>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</si>
  <si>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</si>
  <si>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</si>
  <si>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</si>
  <si>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</si>
  <si>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</si>
  <si>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</si>
  <si>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</si>
  <si>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</si>
  <si>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</si>
  <si>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</si>
  <si>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</si>
  <si>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</si>
  <si>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</si>
  <si>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</si>
  <si>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</si>
  <si>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</si>
  <si>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</si>
  <si>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</si>
  <si>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</si>
  <si>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</si>
  <si>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</si>
  <si>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</si>
  <si>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</si>
  <si>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</si>
  <si>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</si>
  <si>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</si>
  <si>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</si>
  <si>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</si>
  <si>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</si>
  <si>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</si>
  <si>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</si>
  <si>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</si>
  <si>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</si>
  <si>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</si>
  <si>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</si>
  <si>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</si>
  <si>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</si>
  <si>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</si>
  <si>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</si>
  <si>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</si>
  <si>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</si>
  <si>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</si>
  <si>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</si>
  <si>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</si>
  <si>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</si>
  <si>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</si>
  <si>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</si>
  <si>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</si>
  <si>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</si>
  <si>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</si>
  <si>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</si>
  <si>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</si>
  <si>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</si>
  <si>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</si>
  <si>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</si>
  <si>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</si>
  <si>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</si>
  <si>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</si>
  <si>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</si>
  <si>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</si>
  <si>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</si>
  <si>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</si>
  <si>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</si>
  <si>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</si>
  <si>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</si>
  <si>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</si>
  <si>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</si>
  <si>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</si>
  <si>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</si>
  <si>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</si>
  <si>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</si>
  <si>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</si>
  <si>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</si>
  <si>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</si>
  <si>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</si>
  <si>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</si>
  <si>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</si>
  <si>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</si>
  <si>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</si>
  <si>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</si>
  <si>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</si>
  <si>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</si>
  <si>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</si>
  <si>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</si>
  <si>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</si>
  <si>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</si>
  <si>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</si>
  <si>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</si>
  <si>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</si>
  <si>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</si>
  <si>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</si>
  <si>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</si>
  <si>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</si>
  <si>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</si>
  <si>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</si>
  <si>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</si>
  <si>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</si>
  <si>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</si>
  <si>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</si>
  <si>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</si>
  <si>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</si>
  <si>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</si>
  <si>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</si>
  <si>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</si>
  <si>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</si>
  <si>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</si>
  <si>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</si>
  <si>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</si>
  <si>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</si>
  <si>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</si>
  <si>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</si>
  <si>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</si>
  <si>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</si>
  <si>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</si>
  <si>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</si>
  <si>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</si>
  <si>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</si>
  <si>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</si>
  <si>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</si>
  <si>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</si>
  <si>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</si>
  <si>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</si>
  <si>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</si>
  <si>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</si>
  <si>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</si>
  <si>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</si>
  <si>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</si>
  <si>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</si>
  <si>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</si>
  <si>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</si>
  <si>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</si>
  <si>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</si>
  <si>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</si>
  <si>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</si>
  <si>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</si>
  <si>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</si>
  <si>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</si>
  <si>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</si>
  <si>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</si>
  <si>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</si>
  <si>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</si>
  <si>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</si>
  <si>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</si>
  <si>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</si>
  <si>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</si>
  <si>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</si>
  <si>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</si>
  <si>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</si>
  <si>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</si>
  <si>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</si>
  <si>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</si>
  <si>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</si>
  <si>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</si>
  <si>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</si>
  <si>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</si>
  <si>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</si>
  <si>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</si>
  <si>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</si>
  <si>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</si>
  <si>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</si>
  <si>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</si>
  <si>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</si>
  <si>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</si>
  <si>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</si>
  <si>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</si>
  <si>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</si>
  <si>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</si>
  <si>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</si>
  <si>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</si>
  <si>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</si>
  <si>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</si>
  <si>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</si>
  <si>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</si>
  <si>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</si>
  <si>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</si>
  <si>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</si>
  <si>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</si>
  <si>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</si>
  <si>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</si>
  <si>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</si>
  <si>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</si>
  <si>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</si>
  <si>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</si>
  <si>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</si>
  <si>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</si>
  <si>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</si>
  <si>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</si>
  <si>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</si>
  <si>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</si>
  <si>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</si>
  <si>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</si>
  <si>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</si>
  <si>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</si>
  <si>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</si>
  <si>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</si>
  <si>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</si>
  <si>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</si>
  <si>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</si>
  <si>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</si>
  <si>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</si>
  <si>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</si>
  <si>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</si>
  <si>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</si>
  <si>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</si>
  <si>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</si>
  <si>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</si>
  <si>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</si>
  <si>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</si>
  <si>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</si>
  <si>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</si>
  <si>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</si>
  <si>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</si>
  <si>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</si>
  <si>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</si>
  <si>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</si>
  <si>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</si>
  <si>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</si>
  <si>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</si>
  <si>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</si>
  <si>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</si>
  <si>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</si>
  <si>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</si>
  <si>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</si>
  <si>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</si>
  <si>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</si>
  <si>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</si>
  <si>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</si>
  <si>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</si>
  <si>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</si>
  <si>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</si>
  <si>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</si>
  <si>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</si>
  <si>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</si>
  <si>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</si>
  <si>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</si>
  <si>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</si>
  <si>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</si>
  <si>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</si>
  <si>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</si>
  <si>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</si>
  <si>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</si>
  <si>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</si>
  <si>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</si>
  <si>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</si>
  <si>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</si>
  <si>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</si>
  <si>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</si>
  <si>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</si>
  <si>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</si>
  <si>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</si>
  <si>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</si>
  <si>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</si>
  <si>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</si>
  <si>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</si>
  <si>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</si>
  <si>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</si>
  <si>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</si>
  <si>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</si>
  <si>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</si>
  <si>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</si>
  <si>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</si>
  <si>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</si>
  <si>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</si>
  <si>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</si>
  <si>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</si>
  <si>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</si>
  <si>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</si>
  <si>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</si>
  <si>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</si>
  <si>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</si>
  <si>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</si>
  <si>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</si>
  <si>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</si>
  <si>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</si>
  <si>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</si>
  <si>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</si>
  <si>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</si>
  <si>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</si>
  <si>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</si>
  <si>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</si>
  <si>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</si>
  <si>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</si>
  <si>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</si>
  <si>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</si>
  <si>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</si>
  <si>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</si>
  <si>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</si>
  <si>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</si>
  <si>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</si>
  <si>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</si>
  <si>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</si>
  <si>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</si>
  <si>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</si>
  <si>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</si>
  <si>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</si>
  <si>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</si>
  <si>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</si>
  <si>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</si>
  <si>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</si>
  <si>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</si>
  <si>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</si>
  <si>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</si>
  <si>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</si>
  <si>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</si>
  <si>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</si>
  <si>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</si>
  <si>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</si>
  <si>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</si>
  <si>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</si>
  <si>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</si>
  <si>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</si>
  <si>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</si>
  <si>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</si>
  <si>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</si>
  <si>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</si>
  <si>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</si>
  <si>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</si>
  <si>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</si>
  <si>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</si>
  <si>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</si>
  <si>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</si>
  <si>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</si>
  <si>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</si>
  <si>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</si>
  <si>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</si>
  <si>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</si>
  <si>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</si>
  <si>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</si>
  <si>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</si>
  <si>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</si>
  <si>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</si>
  <si>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</si>
  <si>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</si>
  <si>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</si>
  <si>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</si>
  <si>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</si>
  <si>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</si>
  <si>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</si>
  <si>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</si>
  <si>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</si>
  <si>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</si>
  <si>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</si>
  <si>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</si>
  <si>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</si>
  <si>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</si>
  <si>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</si>
  <si>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</si>
  <si>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</si>
  <si>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</si>
  <si>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</si>
  <si>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</si>
  <si>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</si>
  <si>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</si>
  <si>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</si>
  <si>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</si>
  <si>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</si>
  <si>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</si>
  <si>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</si>
  <si>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</si>
  <si>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</si>
  <si>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</si>
  <si>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</si>
  <si>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</si>
  <si>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</si>
  <si>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</si>
  <si>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</si>
  <si>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</si>
  <si>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</si>
  <si>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</si>
  <si>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</si>
  <si>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</si>
  <si>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</si>
  <si>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</si>
  <si>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</si>
  <si>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</si>
  <si>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</si>
  <si>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</si>
  <si>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</si>
  <si>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</si>
  <si>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</si>
  <si>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</si>
  <si>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</si>
  <si>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</si>
  <si>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</si>
  <si>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</si>
  <si>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</si>
  <si>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</si>
  <si>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</si>
  <si>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</si>
  <si>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</si>
  <si>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</si>
  <si>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</si>
  <si>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</si>
  <si>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</si>
  <si>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</si>
  <si>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</si>
  <si>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</si>
  <si>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</si>
  <si>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</si>
  <si>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</si>
  <si>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</si>
  <si>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</si>
  <si>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</si>
  <si>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</si>
  <si>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</si>
  <si>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</si>
  <si>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</si>
  <si>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</si>
  <si>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</si>
  <si>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</si>
  <si>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</si>
  <si>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</si>
  <si>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</si>
  <si>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</si>
  <si>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</si>
  <si>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</si>
  <si>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</si>
  <si>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</si>
  <si>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</si>
  <si>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</si>
  <si>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</si>
  <si>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</si>
  <si>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</si>
  <si>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</si>
  <si>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</si>
  <si>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</si>
  <si>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</si>
  <si>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</si>
  <si>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</si>
  <si>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</si>
  <si>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</si>
  <si>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</si>
  <si>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</si>
  <si>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</si>
  <si>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</si>
  <si>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</si>
  <si>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</si>
  <si>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</si>
  <si>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</si>
  <si>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</si>
  <si>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</si>
  <si>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</si>
  <si>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</si>
  <si>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</si>
  <si>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</si>
  <si>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</si>
  <si>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</si>
  <si>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</si>
  <si>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</si>
  <si>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</si>
  <si>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</si>
  <si>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</si>
  <si>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</si>
  <si>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</si>
  <si>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</si>
  <si>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</si>
  <si>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</si>
  <si>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</si>
  <si>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</si>
  <si>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</si>
  <si>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</si>
  <si>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</si>
  <si>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</si>
  <si>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</si>
  <si>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</si>
  <si>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</si>
  <si>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</si>
  <si>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</si>
  <si>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</si>
  <si>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</si>
  <si>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</si>
  <si>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</si>
  <si>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</si>
  <si>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</si>
  <si>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</si>
  <si>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</si>
  <si>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</si>
  <si>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</si>
  <si>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</si>
  <si>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</si>
  <si>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</si>
  <si>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</si>
  <si>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</si>
  <si>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</si>
  <si>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</si>
  <si>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</si>
  <si>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</si>
  <si>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</si>
  <si>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</si>
  <si>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</si>
  <si>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</si>
  <si>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</si>
  <si>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</si>
  <si>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</si>
  <si>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</si>
  <si>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</si>
  <si>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</si>
  <si>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</si>
  <si>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</si>
  <si>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</si>
  <si>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</si>
  <si>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</si>
  <si>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</si>
  <si>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</si>
  <si>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</si>
  <si>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</si>
  <si>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</si>
  <si>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</si>
  <si>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</si>
  <si>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</si>
  <si>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</si>
  <si>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</si>
  <si>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</si>
  <si>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</si>
  <si>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</si>
  <si>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</si>
  <si>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</si>
  <si>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</si>
  <si>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</si>
  <si>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</si>
  <si>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</si>
  <si>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</si>
  <si>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</si>
  <si>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</si>
  <si>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</si>
  <si>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</si>
  <si>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</si>
  <si>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</si>
  <si>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</si>
  <si>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</si>
  <si>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</si>
  <si>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</si>
  <si>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</si>
  <si>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</si>
  <si>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</si>
  <si>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</si>
  <si>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</si>
  <si>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</si>
  <si>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</si>
  <si>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</si>
  <si>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</si>
  <si>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</si>
  <si>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</si>
  <si>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</si>
  <si>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</si>
  <si>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</si>
  <si>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</si>
  <si>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</si>
  <si>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</si>
  <si>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</si>
  <si>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</si>
  <si>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</si>
  <si>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</si>
  <si>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</si>
  <si>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</si>
  <si>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</si>
  <si>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</si>
  <si>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</si>
  <si>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</si>
  <si>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</si>
  <si>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</si>
  <si>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</si>
  <si>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</si>
  <si>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</si>
  <si>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</si>
  <si>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</si>
  <si>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</si>
  <si>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</si>
  <si>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</si>
  <si>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</si>
  <si>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</si>
  <si>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</si>
  <si>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</si>
  <si>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</si>
  <si>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</si>
  <si>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</si>
  <si>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</si>
  <si>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</si>
  <si>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</si>
  <si>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</si>
  <si>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</si>
  <si>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</si>
  <si>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</si>
  <si>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</si>
  <si>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</si>
  <si>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</si>
  <si>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</si>
  <si>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</si>
  <si>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</si>
  <si>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</si>
  <si>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</si>
  <si>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</si>
  <si>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</si>
  <si>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</si>
  <si>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</si>
  <si>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</si>
  <si>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</si>
  <si>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</si>
  <si>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</si>
  <si>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</si>
  <si>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</si>
  <si>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</si>
  <si>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</si>
  <si>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</si>
  <si>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</si>
  <si>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</si>
  <si>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</si>
  <si>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</si>
  <si>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</si>
  <si>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</si>
  <si>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</si>
  <si>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</si>
  <si>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</si>
  <si>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</si>
  <si>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</si>
  <si>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</si>
  <si>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</si>
  <si>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</si>
  <si>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</si>
  <si>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</si>
  <si>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</si>
  <si>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</si>
  <si>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</si>
  <si>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</si>
  <si>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</si>
  <si>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</si>
  <si>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</si>
  <si>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</si>
  <si>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</si>
  <si>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</si>
  <si>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</si>
  <si>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</si>
  <si>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</si>
  <si>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</si>
  <si>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</si>
  <si>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</si>
  <si>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</si>
  <si>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</si>
  <si>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</si>
  <si>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</si>
  <si>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</si>
  <si>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</si>
  <si>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</si>
  <si>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</si>
  <si>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</si>
  <si>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</si>
  <si>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</si>
  <si>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</si>
  <si>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</si>
  <si>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</si>
  <si>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</si>
  <si>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</si>
  <si>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</si>
  <si>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</si>
  <si>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</si>
  <si>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</si>
  <si>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</si>
  <si>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</si>
  <si>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</si>
  <si>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</si>
  <si>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</si>
  <si>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</si>
  <si>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</si>
  <si>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</si>
  <si>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</si>
  <si>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</si>
  <si>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</si>
  <si>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</si>
  <si>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</si>
  <si>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</si>
  <si>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</si>
  <si>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</si>
  <si>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</si>
  <si>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</si>
  <si>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</si>
  <si>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</si>
  <si>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</si>
  <si>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</si>
  <si>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</si>
  <si>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</si>
  <si>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</si>
  <si>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</si>
  <si>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</si>
  <si>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</si>
  <si>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</si>
  <si>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</si>
  <si>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</si>
  <si>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</si>
  <si>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</si>
  <si>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</si>
  <si>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</si>
  <si>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</si>
  <si>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</si>
  <si>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</si>
  <si>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</si>
  <si>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</si>
  <si>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</si>
  <si>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</si>
  <si>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</si>
  <si>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</si>
  <si>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</si>
  <si>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</si>
  <si>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</si>
  <si>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</si>
  <si>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</si>
  <si>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</si>
  <si>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</si>
  <si>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</si>
  <si>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</si>
  <si>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</si>
  <si>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</si>
  <si>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</si>
  <si>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</si>
  <si>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</si>
  <si>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</si>
  <si>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</si>
  <si>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</si>
  <si>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</si>
  <si>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</si>
  <si>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</si>
  <si>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</si>
  <si>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</si>
  <si>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</si>
  <si>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</si>
  <si>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</si>
  <si>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</si>
  <si>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</si>
  <si>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</si>
  <si>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</si>
  <si>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</si>
  <si>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</si>
  <si>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</si>
  <si>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</si>
  <si>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</si>
  <si>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</si>
  <si>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</si>
  <si>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</si>
  <si>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</si>
  <si>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</si>
  <si>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</si>
  <si>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</si>
  <si>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</si>
  <si>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</si>
  <si>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</si>
  <si>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</si>
  <si>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</si>
  <si>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</si>
  <si>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</si>
  <si>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</si>
  <si>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</si>
  <si>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</si>
  <si>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</si>
  <si>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</si>
  <si>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</si>
  <si>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</si>
  <si>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</si>
  <si>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</si>
  <si>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</si>
  <si>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</si>
  <si>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</si>
  <si>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</si>
  <si>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</si>
  <si>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</si>
  <si>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</si>
  <si>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</si>
  <si>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</si>
  <si>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</si>
  <si>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</si>
  <si>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</si>
  <si>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</si>
  <si>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</si>
  <si>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</si>
  <si>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</si>
  <si>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</si>
  <si>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</si>
  <si>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</si>
  <si>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</si>
  <si>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</si>
  <si>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</si>
  <si>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</si>
  <si>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</si>
  <si>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</si>
  <si>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</si>
  <si>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</si>
  <si>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</si>
  <si>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</si>
  <si>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</si>
  <si>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</si>
  <si>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</si>
  <si>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</si>
  <si>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</si>
  <si>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</si>
  <si>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</si>
  <si>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</si>
  <si>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</si>
  <si>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</si>
  <si>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</si>
  <si>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</si>
  <si>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</si>
  <si>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</si>
  <si>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</si>
  <si>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</si>
  <si>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</si>
  <si>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</si>
  <si>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</si>
  <si>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</si>
  <si>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</si>
  <si>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</si>
  <si>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</si>
  <si>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</si>
  <si>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</si>
  <si>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</si>
  <si>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</si>
  <si>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</si>
  <si>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</si>
  <si>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</si>
  <si>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</si>
  <si>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</si>
  <si>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</si>
  <si>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</si>
  <si>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</si>
  <si>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</si>
  <si>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</si>
  <si>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</si>
  <si>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</si>
  <si>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</si>
  <si>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</si>
  <si>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</si>
  <si>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</si>
  <si>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</si>
  <si>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</si>
  <si>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</si>
  <si>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</si>
  <si>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</si>
  <si>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</si>
  <si>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</si>
  <si>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</si>
  <si>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</si>
  <si>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</si>
  <si>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</si>
  <si>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</si>
  <si>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</si>
  <si>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</si>
  <si>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</si>
  <si>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</si>
  <si>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</si>
  <si>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</si>
  <si>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</si>
  <si>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</si>
  <si>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</si>
  <si>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</si>
  <si>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</si>
  <si>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</si>
  <si>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</si>
  <si>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</si>
  <si>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</si>
  <si>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</si>
  <si>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</si>
  <si>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</si>
  <si>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</si>
  <si>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</si>
  <si>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</si>
  <si>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</si>
  <si>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</si>
  <si>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</si>
  <si>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</si>
  <si>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</si>
  <si>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</si>
  <si>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</si>
  <si>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</si>
  <si>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</si>
  <si>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</si>
  <si>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</si>
  <si>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</si>
  <si>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</si>
  <si>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</si>
  <si>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</si>
  <si>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</si>
  <si>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</si>
  <si>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</si>
  <si>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</si>
  <si>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</si>
  <si>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</si>
  <si>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</si>
  <si>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</si>
  <si>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</si>
  <si>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</si>
  <si>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</si>
  <si>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</si>
  <si>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</si>
  <si>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</si>
  <si>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</si>
  <si>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</si>
  <si>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</si>
  <si>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</si>
  <si>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</si>
  <si>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</si>
  <si>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</si>
  <si>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</si>
  <si>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</si>
  <si>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</si>
  <si>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</si>
  <si>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</si>
  <si>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</si>
  <si>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</si>
  <si>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</si>
  <si>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</si>
  <si>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</si>
  <si>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</si>
  <si>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</si>
  <si>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</si>
  <si>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</si>
  <si>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</si>
  <si>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</si>
  <si>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</si>
  <si>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</si>
  <si>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</si>
  <si>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</si>
  <si>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</si>
  <si>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</si>
  <si>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</si>
  <si>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</si>
  <si>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</si>
  <si>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</si>
  <si>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</si>
  <si>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</si>
  <si>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</si>
  <si>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</si>
  <si>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</si>
  <si>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</si>
  <si>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</si>
  <si>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</si>
  <si>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</si>
  <si>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</si>
  <si>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</si>
  <si>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</si>
  <si>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</si>
  <si>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</si>
  <si>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</si>
  <si>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</si>
  <si>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</si>
  <si>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</si>
  <si>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</si>
  <si>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</si>
  <si>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</si>
  <si>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</si>
  <si>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</si>
  <si>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</si>
  <si>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</si>
  <si>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</si>
  <si>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</si>
  <si>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</si>
  <si>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</si>
  <si>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</si>
  <si>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</si>
  <si>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</si>
  <si>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</si>
  <si>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</si>
  <si>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</si>
  <si>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</si>
  <si>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</si>
  <si>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</si>
  <si>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</si>
  <si>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</si>
  <si>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</si>
  <si>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</si>
  <si>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</si>
  <si>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</si>
  <si>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</si>
  <si>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</si>
  <si>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</si>
  <si>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</si>
  <si>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</si>
  <si>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</si>
  <si>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</si>
  <si>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</si>
  <si>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</si>
  <si>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</si>
  <si>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</si>
  <si>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</si>
  <si>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</si>
  <si>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</si>
  <si>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</si>
  <si>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</si>
  <si>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</si>
  <si>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</si>
  <si>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</si>
  <si>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</si>
  <si>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</si>
  <si>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</si>
  <si>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</si>
  <si>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</si>
  <si>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</si>
  <si>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</si>
  <si>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</si>
  <si>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</si>
  <si>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</si>
  <si>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</si>
  <si>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</si>
  <si>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</si>
  <si>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</si>
  <si>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</si>
  <si>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</si>
  <si>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</si>
  <si>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</si>
  <si>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</si>
  <si>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</si>
  <si>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</si>
  <si>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</si>
  <si>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</si>
  <si>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</si>
  <si>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</si>
  <si>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</si>
  <si>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</si>
  <si>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</si>
  <si>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</si>
  <si>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</si>
  <si>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</si>
  <si>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</si>
  <si>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</si>
  <si>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</si>
  <si>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</si>
  <si>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</si>
  <si>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</si>
  <si>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</si>
  <si>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</si>
  <si>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</si>
  <si>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</si>
  <si>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</si>
  <si>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</si>
  <si>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</si>
  <si>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</si>
  <si>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</si>
  <si>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</si>
  <si>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</si>
  <si>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</si>
  <si>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</si>
  <si>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</si>
  <si>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</si>
  <si>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</si>
  <si>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</si>
  <si>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</si>
  <si>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</si>
  <si>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</si>
  <si>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</si>
  <si>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</si>
  <si>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</si>
  <si>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</si>
  <si>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</si>
  <si>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</si>
  <si>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</si>
  <si>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</si>
  <si>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</si>
  <si>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</si>
  <si>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</si>
  <si>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</si>
  <si>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</si>
  <si>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</si>
  <si>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</si>
  <si>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</si>
  <si>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</si>
  <si>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</si>
  <si>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</si>
  <si>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</si>
  <si>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</si>
  <si>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</si>
  <si>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</si>
  <si>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</si>
  <si>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</si>
  <si>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</si>
  <si>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</si>
  <si>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</si>
  <si>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</si>
  <si>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</si>
  <si>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</si>
  <si>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</si>
  <si>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</si>
  <si>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</si>
  <si>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</si>
  <si>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</si>
  <si>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</si>
  <si>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</si>
  <si>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</si>
  <si>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</si>
  <si>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</si>
  <si>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</si>
  <si>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</si>
  <si>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</si>
  <si>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</si>
  <si>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</si>
  <si>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</si>
  <si>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</si>
  <si>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</si>
  <si>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</si>
  <si>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</si>
  <si>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</si>
  <si>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</si>
  <si>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</si>
  <si>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</si>
  <si>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</si>
  <si>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</si>
  <si>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</si>
  <si>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</si>
  <si>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</si>
  <si>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</si>
  <si>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</si>
  <si>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</si>
  <si>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</si>
  <si>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</si>
  <si>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</si>
  <si>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</si>
  <si>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</si>
  <si>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</si>
  <si>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</si>
  <si>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</si>
  <si>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</si>
  <si>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</si>
  <si>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</si>
  <si>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</si>
  <si>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</si>
  <si>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</si>
  <si>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</si>
  <si>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</si>
  <si>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</si>
  <si>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</si>
  <si>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</si>
  <si>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</si>
  <si>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</si>
  <si>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</si>
  <si>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</si>
  <si>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</si>
  <si>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</si>
  <si>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</si>
  <si>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</si>
  <si>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</si>
  <si>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</si>
  <si>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</si>
  <si>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</si>
  <si>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</si>
  <si>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</si>
  <si>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</si>
  <si>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</si>
  <si>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</si>
  <si>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</si>
  <si>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</si>
  <si>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</si>
  <si>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</si>
  <si>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</si>
  <si>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</si>
  <si>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</si>
  <si>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</si>
  <si>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</si>
  <si>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</si>
  <si>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</si>
  <si>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</si>
  <si>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</si>
  <si>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</si>
  <si>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</si>
  <si>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</si>
  <si>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</si>
  <si>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</si>
  <si>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</si>
  <si>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</si>
  <si>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</si>
  <si>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</si>
  <si>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</si>
  <si>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</si>
  <si>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</si>
  <si>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</si>
  <si>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</si>
  <si>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</si>
  <si>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</si>
  <si>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</si>
  <si>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</si>
  <si>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</si>
  <si>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</si>
  <si>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</si>
  <si>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</si>
  <si>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</si>
  <si>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</si>
  <si>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</si>
  <si>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</si>
  <si>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</si>
  <si>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</si>
  <si>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</si>
  <si>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</si>
  <si>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</si>
  <si>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</si>
  <si>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</si>
  <si>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</si>
  <si>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</si>
  <si>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</si>
  <si>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</si>
  <si>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</si>
  <si>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</si>
  <si>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</si>
  <si>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</si>
  <si>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</si>
  <si>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</si>
  <si>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</si>
  <si>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</si>
  <si>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</si>
  <si>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</si>
  <si>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</si>
  <si>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</si>
  <si>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</si>
  <si>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</si>
  <si>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</si>
  <si>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</si>
  <si>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</si>
  <si>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</si>
  <si>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</si>
  <si>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</si>
  <si>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</si>
  <si>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</si>
  <si>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</si>
  <si>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</si>
  <si>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</si>
  <si>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</si>
  <si>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</si>
  <si>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</si>
  <si>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</si>
  <si>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</si>
  <si>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</si>
  <si>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</si>
  <si>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</si>
  <si>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</si>
  <si>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</si>
  <si>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</si>
  <si>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</si>
  <si>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</si>
  <si>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</si>
  <si>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</si>
  <si>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</si>
  <si>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</si>
  <si>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</si>
  <si>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</si>
  <si>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</si>
  <si>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</si>
  <si>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</si>
  <si>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</si>
  <si>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</si>
  <si>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</si>
  <si>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</si>
  <si>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</si>
  <si>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</si>
  <si>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</si>
  <si>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</si>
  <si>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</si>
  <si>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</si>
  <si>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</si>
  <si>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</si>
  <si>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</si>
  <si>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</si>
  <si>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</si>
  <si>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</si>
  <si>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</si>
  <si>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</si>
  <si>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</si>
  <si>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</si>
  <si>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</si>
  <si>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</si>
  <si>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</si>
  <si>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</si>
  <si>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</si>
  <si>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</si>
  <si>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</si>
  <si>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</si>
  <si>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</si>
  <si>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</si>
  <si>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</si>
  <si>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</si>
  <si>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</si>
  <si>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</si>
  <si>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</si>
  <si>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</si>
  <si>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</si>
  <si>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</si>
  <si>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</si>
  <si>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</si>
  <si>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</si>
  <si>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</si>
  <si>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</si>
  <si>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</si>
  <si>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</si>
  <si>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</si>
  <si>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</si>
  <si>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</si>
  <si>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</si>
  <si>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</si>
  <si>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</si>
  <si>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</si>
  <si>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</si>
  <si>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</si>
  <si>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</si>
  <si>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</si>
  <si>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</si>
  <si>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</si>
  <si>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</si>
  <si>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</si>
  <si>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</si>
  <si>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</si>
  <si>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</si>
  <si>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</si>
  <si>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</si>
  <si>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</si>
  <si>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</si>
  <si>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</si>
  <si>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</si>
  <si>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</si>
  <si>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</si>
  <si>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</si>
  <si>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</si>
  <si>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</si>
  <si>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</si>
  <si>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</si>
  <si>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</si>
  <si>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</si>
  <si>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</si>
  <si>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</si>
  <si>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</si>
  <si>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</si>
  <si>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</si>
  <si>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</si>
  <si>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</si>
  <si>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</si>
  <si>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</si>
  <si>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</si>
  <si>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</si>
  <si>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</si>
  <si>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</si>
  <si>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</si>
  <si>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</si>
  <si>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</si>
  <si>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</si>
  <si>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</si>
  <si>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</si>
  <si>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</si>
  <si>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</si>
  <si>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</si>
  <si>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</si>
  <si>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</si>
  <si>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</si>
  <si>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</si>
  <si>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</si>
  <si>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</si>
  <si>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</si>
  <si>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</si>
  <si>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</si>
  <si>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</si>
  <si>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</si>
  <si>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</si>
  <si>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</si>
  <si>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</si>
  <si>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</si>
  <si>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</si>
  <si>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</si>
  <si>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</si>
  <si>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</si>
  <si>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</si>
  <si>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</si>
  <si>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</si>
  <si>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</si>
  <si>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</si>
  <si>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</si>
  <si>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</si>
  <si>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</si>
  <si>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</si>
  <si>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</si>
  <si>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</si>
  <si>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</si>
  <si>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</si>
  <si>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</si>
  <si>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</si>
  <si>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</si>
  <si>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</si>
  <si>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</si>
  <si>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</si>
  <si>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</si>
  <si>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</si>
  <si>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</si>
  <si>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</si>
  <si>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</si>
  <si>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</si>
  <si>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</si>
  <si>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</si>
  <si>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</si>
  <si>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</si>
  <si>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</si>
  <si>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</si>
  <si>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</si>
  <si>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</si>
  <si>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</si>
  <si>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</si>
  <si>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</si>
  <si>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</si>
  <si>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</si>
  <si>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</si>
  <si>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</si>
  <si>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</si>
  <si>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</si>
  <si>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</si>
  <si>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</si>
  <si>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</si>
  <si>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</si>
  <si>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</si>
  <si>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</si>
  <si>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</si>
  <si>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</si>
  <si>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</si>
  <si>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</si>
  <si>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</si>
  <si>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</si>
  <si>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</si>
  <si>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</si>
  <si>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</si>
  <si>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</si>
  <si>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</si>
  <si>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</si>
  <si>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</si>
  <si>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</si>
  <si>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</si>
  <si>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</si>
  <si>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</si>
  <si>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</si>
  <si>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</si>
  <si>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</si>
  <si>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</si>
  <si>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</si>
  <si>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</si>
  <si>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</si>
  <si>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</si>
  <si>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</si>
  <si>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</si>
  <si>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</si>
  <si>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</si>
  <si>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</si>
  <si>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</si>
  <si>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</si>
  <si>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</si>
  <si>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</si>
  <si>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</si>
  <si>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</si>
  <si>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</si>
  <si>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</si>
  <si>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</si>
  <si>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</si>
  <si>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</si>
  <si>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</si>
  <si>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</si>
  <si>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</si>
  <si>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</si>
  <si>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</si>
  <si>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</si>
  <si>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</si>
  <si>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</si>
  <si>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</si>
  <si>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</si>
  <si>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</si>
  <si>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</si>
  <si>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</si>
  <si>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</si>
  <si>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</si>
  <si>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</si>
  <si>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</si>
  <si>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</si>
  <si>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</si>
  <si>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</si>
  <si>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</si>
  <si>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</si>
  <si>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</si>
  <si>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</si>
  <si>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</si>
  <si>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</si>
  <si>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</si>
  <si>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</si>
  <si>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</si>
  <si>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</si>
  <si>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</si>
  <si>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</si>
  <si>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</si>
  <si>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</si>
  <si>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</si>
  <si>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</si>
  <si>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</si>
  <si>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</si>
  <si>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</si>
  <si>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</si>
  <si>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</si>
  <si>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</si>
  <si>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</si>
  <si>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</si>
  <si>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</si>
  <si>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</si>
  <si>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</si>
  <si>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</si>
  <si>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</si>
  <si>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</si>
  <si>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</si>
  <si>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</si>
  <si>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</si>
  <si>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</si>
  <si>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</si>
  <si>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</si>
  <si>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</si>
  <si>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</si>
  <si>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</si>
  <si>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</si>
  <si>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</si>
  <si>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</si>
  <si>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</si>
  <si>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</si>
  <si>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</si>
  <si>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</si>
  <si>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</si>
  <si>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</si>
  <si>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</si>
  <si>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</si>
  <si>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</si>
  <si>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</si>
  <si>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</si>
  <si>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</si>
  <si>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</si>
  <si>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</si>
  <si>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</si>
  <si>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</si>
  <si>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</si>
  <si>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</si>
  <si>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</si>
  <si>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</si>
  <si>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</si>
  <si>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</si>
  <si>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</si>
  <si>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</si>
  <si>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</si>
  <si>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</si>
  <si>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</si>
  <si>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</si>
  <si>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</si>
  <si>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</si>
  <si>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</si>
  <si>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</si>
  <si>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</si>
  <si>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</si>
  <si>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</si>
  <si>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</si>
  <si>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</si>
  <si>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</si>
  <si>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</si>
  <si>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</si>
  <si>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</si>
  <si>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</si>
  <si>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</si>
  <si>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</si>
  <si>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</si>
  <si>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</si>
  <si>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</si>
  <si>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</si>
  <si>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</si>
  <si>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</si>
  <si>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</si>
  <si>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</si>
  <si>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</si>
  <si>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</si>
  <si>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</si>
  <si>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</si>
  <si>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</si>
  <si>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</si>
  <si>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</si>
  <si>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</si>
  <si>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</si>
  <si>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</si>
  <si>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</si>
  <si>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</si>
  <si>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</si>
  <si>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</si>
  <si>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</si>
  <si>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</si>
  <si>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</si>
  <si>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</si>
  <si>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</si>
  <si>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</si>
  <si>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</si>
  <si>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</si>
  <si>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</si>
  <si>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</si>
  <si>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</si>
  <si>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</si>
  <si>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</si>
  <si>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</si>
  <si>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</si>
  <si>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</si>
  <si>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</si>
  <si>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</si>
  <si>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</si>
  <si>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</si>
  <si>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</si>
  <si>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</si>
  <si>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</si>
  <si>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</si>
  <si>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</si>
  <si>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</si>
  <si>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</si>
  <si>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</si>
  <si>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</si>
  <si>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</si>
  <si>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</si>
  <si>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</si>
  <si>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</si>
  <si>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</si>
  <si>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</si>
  <si>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</si>
  <si>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</si>
  <si>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</si>
  <si>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</si>
  <si>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</si>
  <si>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</si>
  <si>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</si>
  <si>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</si>
  <si>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</si>
  <si>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</si>
  <si>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</si>
  <si>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</si>
  <si>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</si>
  <si>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</si>
  <si>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</si>
  <si>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</si>
  <si>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</si>
  <si>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</si>
  <si>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</si>
  <si>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</si>
  <si>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</si>
  <si>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</si>
  <si>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</si>
  <si>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</si>
  <si>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</si>
  <si>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</si>
  <si>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</si>
  <si>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</si>
  <si>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</si>
  <si>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</si>
  <si>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</si>
  <si>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</si>
  <si>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</si>
  <si>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</si>
  <si>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</si>
  <si>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</si>
  <si>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</si>
  <si>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</si>
  <si>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</si>
  <si>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</si>
  <si>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</si>
  <si>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</si>
  <si>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</si>
  <si>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</si>
  <si>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</si>
  <si>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</si>
  <si>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</si>
  <si>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</si>
  <si>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</si>
  <si>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</si>
  <si>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</si>
  <si>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</si>
  <si>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</si>
  <si>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</si>
  <si>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</si>
  <si>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</si>
  <si>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</si>
  <si>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</si>
  <si>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</si>
  <si>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</si>
  <si>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</si>
  <si>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</si>
  <si>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</si>
  <si>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</si>
  <si>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</si>
  <si>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</si>
  <si>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</si>
  <si>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</si>
  <si>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</si>
  <si>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</si>
  <si>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</si>
  <si>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</si>
  <si>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</si>
  <si>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</si>
  <si>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</si>
  <si>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</si>
  <si>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</si>
  <si>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</si>
  <si>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</si>
  <si>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</si>
  <si>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</si>
  <si>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</si>
  <si>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</si>
  <si>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</si>
  <si>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</si>
  <si>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</si>
  <si>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</si>
  <si>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</si>
  <si>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</si>
  <si>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</si>
  <si>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</si>
  <si>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</si>
  <si>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</si>
  <si>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</si>
  <si>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</si>
  <si>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</si>
  <si>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</si>
  <si>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</si>
  <si>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</si>
  <si>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</si>
  <si>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</si>
  <si>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</si>
  <si>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</si>
  <si>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</si>
  <si>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</si>
  <si>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</si>
  <si>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</si>
  <si>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</si>
  <si>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</si>
  <si>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</si>
  <si>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</si>
  <si>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</si>
  <si>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</si>
  <si>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</si>
  <si>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</si>
  <si>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</si>
  <si>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</si>
  <si>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</si>
  <si>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</si>
  <si>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</si>
  <si>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</si>
  <si>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</si>
  <si>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</si>
  <si>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</si>
  <si>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</si>
  <si>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</si>
  <si>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</si>
  <si>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</si>
  <si>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</si>
  <si>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</si>
  <si>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</si>
  <si>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</si>
  <si>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</si>
  <si>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</si>
  <si>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</si>
  <si>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</si>
  <si>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</si>
  <si>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</si>
  <si>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</si>
  <si>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</si>
  <si>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</si>
  <si>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</si>
  <si>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</si>
  <si>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</si>
  <si>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</si>
  <si>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</si>
  <si>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</si>
  <si>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</si>
  <si>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</si>
  <si>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</si>
  <si>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</si>
  <si>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</si>
  <si>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</si>
  <si>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</si>
  <si>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</si>
  <si>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</si>
  <si>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</si>
  <si>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</si>
  <si>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</si>
  <si>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</si>
  <si>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</si>
  <si>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</si>
  <si>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</si>
  <si>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</si>
  <si>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</si>
  <si>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</si>
  <si>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</si>
  <si>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</si>
  <si>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</si>
  <si>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</si>
  <si>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</si>
  <si>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</si>
  <si>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</si>
  <si>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</si>
  <si>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</si>
  <si>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</si>
  <si>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</si>
  <si>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</si>
  <si>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</si>
  <si>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</si>
  <si>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</si>
  <si>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</si>
  <si>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</si>
  <si>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</si>
  <si>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</si>
  <si>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</si>
  <si>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</si>
  <si>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</si>
  <si>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</si>
  <si>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</si>
  <si>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</si>
  <si>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</si>
  <si>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</si>
  <si>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</si>
  <si>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</si>
  <si>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</si>
  <si>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</si>
  <si>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</si>
  <si>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</si>
  <si>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</si>
  <si>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</si>
  <si>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</si>
  <si>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</si>
  <si>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</si>
  <si>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</si>
  <si>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</si>
  <si>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</si>
  <si>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</si>
  <si>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</si>
  <si>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</si>
  <si>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</si>
  <si>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</si>
  <si>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</si>
  <si>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</si>
  <si>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</si>
  <si>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</si>
  <si>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</si>
  <si>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</si>
  <si>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</si>
  <si>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</si>
  <si>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</si>
  <si>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</si>
  <si>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</si>
  <si>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</si>
  <si>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</si>
  <si>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</si>
  <si>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</si>
  <si>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</si>
  <si>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</si>
  <si>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</si>
  <si>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</si>
  <si>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</si>
  <si>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</si>
  <si>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</si>
  <si>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</si>
  <si>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</si>
  <si>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</si>
  <si>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</si>
  <si>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</si>
  <si>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</si>
  <si>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</si>
  <si>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</si>
  <si>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</si>
  <si>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</si>
  <si>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</si>
  <si>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</si>
  <si>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</si>
  <si>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</si>
  <si>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</si>
  <si>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</si>
  <si>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</si>
  <si>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</si>
  <si>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</si>
  <si>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</si>
  <si>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</si>
  <si>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</si>
  <si>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</si>
  <si>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</si>
  <si>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</si>
  <si>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</si>
  <si>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</si>
  <si>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</si>
  <si>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</si>
  <si>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</si>
  <si>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</si>
  <si>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</si>
  <si>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</si>
  <si>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</si>
  <si>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</si>
  <si>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</si>
  <si>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</si>
  <si>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</si>
  <si>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</si>
  <si>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</si>
  <si>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</si>
  <si>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</si>
  <si>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</si>
  <si>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</si>
  <si>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</si>
  <si>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</si>
  <si>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</si>
  <si>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</si>
  <si>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</si>
  <si>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</si>
  <si>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</si>
  <si>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</si>
  <si>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</si>
  <si>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</si>
  <si>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</si>
  <si>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</si>
  <si>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</si>
  <si>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</si>
  <si>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</si>
  <si>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</si>
  <si>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</si>
  <si>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</si>
  <si>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</si>
  <si>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</si>
  <si>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</si>
  <si>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</si>
  <si>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</si>
  <si>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</si>
  <si>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</si>
  <si>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</si>
  <si>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</si>
  <si>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</si>
  <si>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</si>
  <si>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</si>
  <si>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</si>
  <si>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</si>
  <si>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</si>
  <si>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</si>
  <si>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</si>
  <si>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</si>
  <si>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</si>
  <si>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</si>
  <si>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</si>
  <si>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</si>
  <si>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</si>
  <si>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</si>
  <si>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</si>
  <si>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</si>
  <si>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</si>
  <si>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</si>
  <si>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</si>
  <si>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</si>
  <si>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</si>
  <si>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</si>
  <si>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</si>
  <si>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</si>
  <si>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</si>
  <si>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</si>
  <si>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</si>
  <si>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</si>
  <si>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</si>
  <si>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</si>
  <si>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</si>
  <si>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</si>
  <si>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</si>
  <si>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</si>
  <si>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</si>
  <si>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</si>
  <si>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</si>
  <si>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</si>
  <si>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</si>
  <si>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</si>
  <si>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</si>
  <si>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</si>
  <si>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</si>
  <si>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</si>
  <si>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</si>
  <si>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</si>
  <si>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</si>
  <si>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</si>
  <si>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</si>
  <si>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</si>
  <si>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</si>
  <si>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</si>
  <si>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</si>
  <si>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</si>
  <si>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</si>
  <si>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</si>
  <si>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</si>
  <si>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</si>
  <si>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</si>
  <si>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</si>
  <si>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</si>
  <si>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</si>
  <si>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</si>
  <si>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</si>
  <si>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</si>
  <si>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</si>
  <si>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</si>
  <si>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</si>
  <si>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</si>
  <si>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</si>
  <si>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</si>
  <si>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</si>
  <si>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</si>
  <si>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</si>
  <si>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</si>
  <si>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</si>
  <si>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</si>
  <si>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</si>
  <si>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</si>
  <si>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</si>
  <si>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</si>
  <si>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</si>
  <si>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</si>
  <si>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</si>
  <si>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</si>
  <si>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</si>
  <si>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</si>
  <si>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</si>
  <si>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</si>
  <si>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</si>
  <si>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</si>
  <si>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</si>
  <si>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</si>
  <si>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</si>
  <si>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</si>
  <si>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</si>
  <si>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</si>
  <si>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</si>
  <si>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</si>
  <si>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</si>
  <si>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</si>
  <si>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</si>
  <si>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</si>
  <si>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</si>
  <si>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</si>
  <si>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</si>
  <si>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</si>
  <si>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</si>
  <si>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</si>
  <si>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</si>
  <si>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</si>
  <si>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</si>
  <si>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</si>
  <si>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</si>
  <si>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</si>
  <si>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</si>
  <si>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</si>
  <si>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</si>
  <si>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</si>
  <si>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</si>
  <si>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</si>
  <si>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</si>
  <si>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</si>
  <si>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</si>
  <si>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</si>
  <si>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</si>
  <si>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</si>
  <si>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</si>
  <si>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</si>
  <si>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</si>
  <si>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</si>
  <si>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</si>
  <si>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</si>
  <si>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</si>
  <si>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</si>
  <si>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</si>
  <si>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</si>
  <si>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</si>
  <si>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</si>
  <si>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</si>
  <si>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</si>
  <si>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</si>
  <si>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</si>
  <si>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</si>
  <si>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</si>
  <si>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</si>
  <si>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</si>
  <si>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</si>
  <si>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</si>
  <si>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</si>
  <si>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</si>
  <si>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</si>
  <si>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</si>
  <si>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</si>
  <si>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</si>
  <si>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</si>
  <si>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</si>
  <si>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</si>
  <si>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</si>
  <si>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</si>
  <si>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</si>
  <si>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</si>
  <si>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</si>
  <si>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</si>
  <si>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</si>
  <si>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</si>
  <si>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</si>
  <si>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</si>
  <si>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</si>
  <si>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</si>
  <si>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</si>
  <si>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</si>
  <si>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</si>
  <si>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</si>
  <si>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</si>
  <si>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</si>
  <si>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</si>
  <si>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</si>
  <si>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</si>
  <si>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</si>
  <si>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</si>
  <si>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</si>
  <si>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</si>
  <si>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</si>
  <si>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</si>
  <si>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</si>
  <si>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</si>
  <si>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</si>
  <si>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</si>
  <si>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</si>
  <si>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</si>
  <si>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</si>
  <si>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</si>
  <si>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</si>
  <si>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</si>
  <si>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</si>
  <si>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</si>
  <si>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</si>
  <si>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</si>
  <si>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</si>
  <si>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</si>
  <si>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</si>
  <si>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</si>
  <si>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</si>
  <si>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</si>
  <si>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</si>
  <si>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</si>
  <si>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</si>
  <si>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</si>
  <si>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</si>
  <si>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</si>
  <si>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</si>
  <si>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</si>
  <si>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</si>
  <si>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</si>
  <si>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</si>
  <si>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</si>
  <si>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</si>
  <si>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</si>
  <si>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</si>
  <si>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</si>
  <si>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</si>
  <si>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</si>
  <si>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</si>
  <si>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</si>
  <si>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</si>
  <si>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</si>
  <si>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</si>
  <si>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</si>
  <si>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</si>
  <si>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</si>
  <si>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</si>
  <si>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</si>
  <si>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</si>
  <si>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</si>
  <si>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</si>
  <si>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</si>
  <si>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</si>
  <si>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</si>
  <si>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</si>
  <si>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</si>
  <si>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</si>
  <si>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</si>
  <si>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</si>
  <si>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</si>
  <si>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</si>
  <si>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</si>
  <si>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</si>
  <si>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</si>
  <si>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</si>
  <si>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</si>
  <si>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</si>
  <si>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</si>
  <si>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</si>
  <si>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</si>
  <si>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</si>
  <si>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</si>
  <si>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</si>
  <si>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</si>
  <si>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</si>
  <si>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</si>
  <si>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</si>
  <si>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</si>
  <si>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</si>
  <si>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</si>
  <si>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</si>
  <si>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</si>
  <si>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</si>
  <si>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</si>
  <si>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</si>
  <si>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</si>
  <si>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</si>
  <si>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</si>
  <si>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</si>
  <si>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</si>
  <si>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</si>
  <si>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</si>
  <si>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</si>
  <si>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</si>
  <si>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</si>
  <si>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</si>
  <si>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</si>
  <si>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</si>
  <si>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</si>
  <si>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</si>
  <si>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</si>
  <si>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</si>
  <si>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</si>
  <si>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</si>
  <si>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</si>
  <si>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</si>
  <si>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</si>
  <si>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</si>
  <si>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</si>
  <si>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</si>
  <si>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</si>
  <si>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</si>
  <si>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</si>
  <si>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</si>
  <si>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</si>
  <si>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</si>
  <si>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</si>
  <si>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</si>
  <si>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</si>
  <si>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</si>
  <si>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</si>
  <si>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</si>
  <si>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</si>
  <si>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</si>
  <si>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</si>
  <si>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</si>
  <si>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</si>
  <si>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</si>
  <si>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</si>
  <si>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</si>
  <si>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</si>
  <si>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</si>
  <si>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</si>
  <si>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</si>
  <si>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</si>
  <si>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</si>
  <si>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</si>
  <si>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</si>
  <si>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</si>
  <si>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</si>
  <si>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</si>
  <si>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</si>
  <si>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</si>
  <si>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</si>
  <si>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</si>
  <si>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</si>
  <si>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</si>
  <si>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</si>
  <si>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</si>
  <si>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</si>
  <si>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</si>
  <si>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</si>
  <si>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</si>
  <si>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</si>
  <si>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</si>
  <si>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</si>
  <si>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</si>
  <si>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</si>
  <si>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</si>
  <si>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</si>
  <si>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</si>
  <si>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</si>
  <si>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</si>
  <si>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</si>
  <si>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</si>
  <si>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</si>
  <si>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</si>
  <si>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</si>
  <si>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</si>
  <si>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</si>
  <si>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</si>
  <si>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</si>
  <si>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</si>
  <si>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</si>
  <si>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</si>
  <si>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</si>
  <si>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</si>
  <si>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</si>
  <si>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</si>
  <si>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</si>
  <si>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</si>
  <si>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</si>
  <si>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</si>
  <si>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</si>
  <si>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</si>
  <si>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</si>
  <si>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</si>
  <si>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</si>
  <si>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</si>
  <si>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</si>
  <si>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</si>
  <si>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</si>
  <si>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</si>
  <si>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</si>
  <si>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</si>
  <si>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</si>
  <si>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</si>
  <si>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</si>
  <si>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</si>
  <si>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</si>
  <si>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</si>
  <si>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</si>
  <si>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</si>
  <si>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</si>
  <si>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</si>
  <si>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</si>
  <si>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</si>
  <si>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</si>
  <si>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</si>
  <si>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</si>
  <si>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</si>
  <si>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</si>
  <si>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</si>
  <si>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</si>
  <si>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</si>
  <si>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</si>
  <si>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</si>
  <si>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</si>
  <si>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</si>
  <si>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</si>
  <si>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</si>
  <si>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</si>
  <si>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</si>
  <si>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</si>
  <si>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</si>
  <si>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</si>
  <si>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</si>
  <si>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</si>
  <si>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</si>
  <si>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</si>
  <si>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</si>
  <si>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</si>
  <si>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</si>
  <si>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</si>
  <si>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</si>
  <si>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</si>
  <si>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</si>
  <si>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</si>
  <si>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</si>
  <si>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</si>
  <si>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</si>
  <si>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</si>
  <si>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</si>
  <si>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</si>
  <si>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</si>
  <si>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</si>
  <si>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</si>
  <si>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</si>
  <si>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</si>
  <si>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</si>
  <si>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</si>
  <si>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</si>
  <si>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</si>
  <si>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</si>
  <si>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</si>
  <si>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</si>
  <si>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</si>
  <si>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</si>
  <si>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</si>
  <si>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</si>
  <si>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</si>
  <si>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</si>
  <si>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</si>
  <si>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</si>
  <si>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</si>
  <si>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</si>
  <si>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</si>
  <si>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</si>
  <si>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</si>
  <si>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</si>
  <si>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</si>
  <si>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</si>
  <si>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</si>
  <si>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</si>
  <si>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</si>
  <si>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</si>
  <si>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</si>
  <si>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</si>
  <si>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</si>
  <si>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</si>
  <si>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</si>
  <si>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</si>
  <si>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</si>
  <si>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</si>
  <si>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</si>
  <si>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</si>
  <si>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</si>
  <si>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</si>
  <si>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</si>
  <si>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</si>
  <si>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</si>
  <si>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</si>
  <si>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</si>
  <si>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</si>
  <si>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</si>
  <si>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</si>
  <si>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</si>
  <si>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</si>
  <si>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</si>
  <si>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</si>
  <si>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</si>
  <si>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</si>
  <si>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</si>
  <si>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</si>
  <si>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</si>
  <si>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</si>
  <si>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</si>
  <si>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</si>
  <si>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</si>
  <si>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</si>
  <si>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</si>
  <si>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</si>
  <si>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</si>
  <si>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</si>
  <si>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</si>
  <si>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</si>
  <si>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</si>
  <si>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</si>
  <si>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</si>
  <si>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</si>
  <si>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</si>
  <si>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</si>
  <si>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</si>
  <si>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</si>
  <si>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</si>
  <si>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</si>
  <si>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</si>
  <si>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</si>
  <si>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</si>
  <si>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</si>
  <si>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</si>
  <si>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</si>
  <si>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</si>
  <si>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</si>
  <si>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</si>
  <si>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</si>
  <si>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</si>
  <si>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</si>
  <si>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</si>
  <si>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</si>
  <si>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</si>
  <si>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</si>
  <si>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</si>
  <si>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</si>
  <si>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</si>
  <si>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</si>
  <si>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</si>
  <si>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</si>
  <si>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</si>
  <si>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</si>
  <si>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</si>
  <si>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</si>
  <si>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</si>
  <si>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</si>
  <si>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</si>
  <si>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</si>
  <si>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</si>
  <si>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</si>
  <si>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</si>
  <si>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</si>
  <si>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</si>
  <si>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</si>
  <si>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</si>
  <si>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</si>
  <si>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</si>
  <si>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</si>
  <si>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</si>
  <si>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</si>
  <si>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</si>
  <si>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</si>
  <si>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</si>
  <si>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</si>
  <si>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</si>
  <si>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</si>
  <si>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</si>
  <si>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</si>
  <si>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</si>
  <si>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</si>
  <si>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</si>
  <si>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</si>
  <si>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</si>
  <si>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</si>
  <si>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</si>
  <si>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</si>
  <si>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</si>
  <si>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</si>
  <si>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</si>
  <si>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</si>
  <si>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</si>
  <si>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</si>
  <si>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</si>
  <si>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</si>
  <si>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</si>
  <si>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</si>
  <si>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</si>
  <si>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</si>
  <si>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</si>
  <si>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</si>
  <si>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</si>
  <si>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</si>
  <si>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</si>
  <si>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</si>
  <si>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</si>
  <si>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</si>
  <si>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</si>
  <si>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</si>
  <si>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</si>
  <si>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</si>
  <si>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</si>
  <si>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</si>
  <si>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</si>
  <si>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</si>
  <si>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</si>
  <si>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</si>
  <si>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</si>
  <si>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</si>
  <si>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</si>
  <si>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</si>
  <si>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</si>
  <si>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</si>
  <si>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</si>
  <si>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</si>
  <si>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</si>
  <si>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</si>
  <si>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</si>
  <si>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</si>
  <si>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</si>
  <si>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</si>
  <si>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</si>
  <si>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</si>
  <si>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</si>
  <si>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</si>
  <si>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</si>
  <si>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</si>
  <si>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</si>
  <si>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</si>
  <si>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</si>
  <si>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</si>
  <si>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</si>
  <si>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</si>
  <si>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</si>
  <si>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</si>
  <si>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</si>
  <si>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</si>
  <si>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</si>
  <si>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</si>
  <si>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</si>
  <si>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</si>
  <si>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</si>
  <si>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</si>
  <si>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</si>
  <si>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</si>
  <si>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</si>
  <si>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</si>
  <si>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</si>
  <si>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</si>
  <si>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</si>
  <si>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</si>
  <si>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</si>
  <si>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</si>
  <si>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</si>
  <si>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</si>
  <si>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</si>
  <si>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</si>
  <si>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</si>
  <si>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</si>
  <si>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</si>
  <si>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</si>
  <si>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</si>
  <si>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</si>
  <si>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</si>
  <si>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</si>
  <si>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</si>
  <si>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</si>
  <si>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</si>
  <si>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</si>
  <si>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</si>
  <si>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</si>
  <si>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</si>
  <si>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</si>
  <si>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</si>
  <si>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</si>
  <si>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</si>
  <si>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</si>
  <si>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</si>
  <si>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</si>
  <si>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</si>
  <si>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</si>
  <si>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</si>
  <si>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</si>
  <si>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</si>
  <si>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</si>
  <si>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</si>
  <si>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</si>
  <si>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</si>
  <si>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</si>
  <si>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</si>
  <si>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</si>
  <si>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</si>
  <si>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</si>
  <si>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</si>
  <si>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</si>
  <si>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</si>
  <si>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</si>
  <si>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</si>
  <si>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</si>
  <si>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</si>
  <si>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</si>
  <si>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</si>
  <si>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</si>
  <si>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</si>
  <si>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</si>
  <si>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</si>
  <si>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</si>
  <si>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</si>
  <si>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</si>
  <si>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</si>
  <si>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</si>
  <si>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</si>
  <si>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</si>
  <si>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</si>
  <si>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</si>
  <si>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</si>
  <si>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</si>
  <si>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</si>
  <si>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</si>
  <si>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</si>
  <si>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</si>
  <si>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</si>
  <si>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</si>
  <si>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</si>
  <si>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</si>
  <si>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</si>
  <si>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</si>
  <si>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</si>
  <si>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</si>
  <si>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</si>
  <si>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</si>
  <si>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</si>
  <si>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</si>
  <si>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</si>
  <si>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</si>
  <si>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</si>
  <si>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</si>
  <si>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</si>
  <si>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</si>
  <si>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</si>
  <si>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</si>
  <si>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</si>
  <si>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</si>
  <si>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</si>
  <si>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</si>
  <si>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</si>
  <si>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</si>
  <si>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</si>
  <si>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</si>
  <si>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</si>
  <si>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</si>
  <si>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</si>
  <si>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</si>
  <si>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</si>
  <si>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</si>
  <si>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</si>
  <si>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</si>
  <si>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</si>
  <si>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</si>
  <si>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</si>
  <si>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</si>
  <si>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</si>
  <si>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</si>
  <si>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</si>
  <si>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</si>
  <si>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</si>
  <si>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</si>
  <si>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</si>
  <si>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</si>
  <si>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</si>
  <si>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</si>
  <si>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</si>
  <si>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</si>
  <si>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</si>
  <si>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</si>
  <si>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</si>
  <si>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</si>
  <si>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</si>
  <si>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</si>
  <si>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</si>
  <si>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</si>
  <si>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</si>
  <si>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</si>
  <si>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</si>
  <si>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</si>
  <si>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</si>
  <si>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</si>
  <si>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</si>
  <si>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</si>
  <si>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</si>
  <si>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</si>
  <si>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</si>
  <si>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</si>
  <si>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</si>
  <si>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</si>
  <si>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</si>
  <si>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</si>
  <si>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</si>
  <si>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</si>
  <si>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</si>
  <si>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</si>
  <si>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</si>
  <si>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</si>
  <si>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</si>
  <si>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</si>
  <si>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</si>
  <si>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</si>
  <si>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</si>
  <si>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</si>
  <si>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</si>
  <si>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</si>
  <si>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</si>
  <si>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</si>
  <si>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</si>
  <si>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</si>
  <si>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</si>
  <si>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</si>
  <si>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</si>
  <si>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</si>
  <si>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</si>
  <si>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</si>
  <si>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</si>
  <si>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</si>
  <si>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</si>
  <si>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</si>
  <si>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</si>
  <si>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</si>
  <si>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</si>
  <si>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</si>
  <si>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</si>
  <si>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</si>
  <si>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</si>
  <si>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</si>
  <si>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</si>
  <si>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</si>
  <si>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</si>
  <si>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</si>
  <si>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</si>
  <si>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</si>
  <si>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</si>
  <si>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</si>
  <si>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</si>
  <si>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</si>
  <si>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</si>
  <si>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</si>
  <si>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</si>
  <si>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</si>
  <si>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</si>
  <si>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</si>
  <si>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</si>
  <si>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</si>
  <si>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</si>
  <si>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</si>
  <si>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</si>
  <si>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</si>
  <si>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</si>
  <si>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</si>
  <si>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</si>
  <si>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</si>
  <si>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</si>
  <si>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</si>
  <si>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</si>
  <si>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</si>
  <si>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</si>
  <si>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</si>
  <si>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</si>
  <si>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</si>
  <si>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</si>
  <si>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</si>
  <si>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</si>
  <si>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</si>
  <si>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</si>
  <si>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</si>
  <si>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</si>
  <si>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</si>
  <si>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</si>
  <si>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</si>
  <si>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</si>
  <si>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</si>
  <si>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</si>
  <si>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</si>
  <si>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</si>
  <si>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</si>
  <si>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</si>
  <si>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</si>
  <si>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</si>
  <si>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</si>
  <si>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</si>
  <si>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</si>
  <si>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</si>
  <si>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</si>
  <si>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</si>
  <si>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</si>
  <si>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</si>
  <si>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</si>
  <si>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</si>
  <si>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</si>
  <si>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</si>
  <si>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</si>
  <si>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</si>
  <si>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</si>
  <si>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</si>
  <si>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</si>
  <si>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</si>
  <si>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</si>
  <si>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</si>
  <si>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</si>
  <si>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</si>
  <si>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</si>
  <si>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</si>
  <si>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</si>
  <si>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</si>
  <si>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</si>
  <si>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</si>
  <si>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</si>
  <si>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</si>
  <si>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</si>
  <si>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</si>
  <si>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</si>
  <si>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</si>
  <si>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</si>
  <si>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</si>
  <si>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</si>
  <si>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</si>
  <si>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</si>
  <si>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</si>
  <si>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</si>
  <si>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</si>
  <si>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</si>
  <si>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</si>
  <si>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</si>
  <si>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</si>
  <si>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</si>
  <si>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</si>
  <si>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</si>
  <si>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</si>
  <si>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</si>
  <si>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</si>
  <si>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</si>
  <si>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</si>
  <si>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</si>
  <si>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</si>
  <si>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</si>
  <si>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</si>
  <si>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</si>
  <si>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</si>
  <si>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</si>
  <si>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</si>
  <si>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</si>
  <si>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</si>
  <si>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</si>
  <si>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</si>
  <si>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</si>
  <si>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</si>
  <si>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</si>
  <si>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</si>
  <si>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</si>
  <si>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</si>
  <si>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</si>
  <si>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</si>
  <si>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</si>
  <si>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</si>
  <si>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</si>
  <si>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</si>
  <si>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</si>
  <si>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</si>
  <si>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</si>
  <si>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</si>
  <si>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</si>
  <si>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</si>
  <si>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</si>
  <si>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</si>
  <si>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</si>
  <si>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</si>
  <si>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</si>
  <si>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</si>
  <si>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</si>
  <si>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</si>
  <si>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</si>
  <si>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</si>
  <si>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</si>
  <si>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</si>
  <si>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</si>
  <si>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</si>
  <si>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</si>
  <si>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</si>
  <si>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</si>
  <si>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</si>
  <si>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</si>
  <si>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</si>
  <si>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</si>
  <si>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</si>
  <si>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</si>
  <si>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</si>
  <si>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</si>
  <si>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</si>
  <si>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</si>
  <si>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</si>
  <si>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</si>
  <si>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</si>
  <si>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</si>
  <si>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</si>
  <si>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</si>
  <si>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</si>
  <si>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</si>
  <si>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</si>
  <si>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</si>
  <si>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</si>
  <si>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</si>
  <si>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</si>
  <si>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</si>
  <si>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</si>
  <si>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</si>
  <si>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</si>
  <si>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</si>
  <si>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</si>
  <si>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</si>
  <si>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</si>
  <si>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</si>
  <si>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</si>
  <si>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</si>
  <si>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</si>
  <si>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</si>
  <si>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</si>
  <si>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</si>
  <si>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</si>
  <si>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</si>
  <si>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</si>
  <si>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</si>
  <si>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</si>
  <si>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</si>
  <si>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</si>
  <si>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</si>
  <si>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</si>
  <si>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</si>
  <si>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</si>
  <si>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</si>
  <si>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</si>
  <si>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</si>
  <si>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</si>
  <si>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</si>
  <si>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</si>
  <si>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</si>
  <si>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</si>
  <si>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</si>
  <si>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</si>
  <si>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</si>
  <si>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</si>
  <si>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</si>
  <si>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</si>
  <si>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</si>
  <si>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</si>
  <si>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</si>
  <si>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</si>
  <si>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</si>
  <si>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</si>
  <si>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</si>
  <si>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</si>
  <si>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</si>
  <si>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</si>
  <si>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</si>
  <si>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</si>
  <si>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</si>
  <si>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</si>
  <si>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</si>
  <si>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</si>
  <si>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</si>
  <si>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</si>
  <si>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</si>
  <si>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</si>
  <si>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</si>
  <si>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</si>
  <si>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</si>
  <si>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</si>
  <si>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</si>
  <si>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</si>
  <si>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</si>
  <si>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</si>
  <si>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</si>
  <si>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</si>
  <si>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</si>
  <si>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</si>
  <si>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</si>
  <si>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</si>
  <si>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</si>
  <si>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</si>
  <si>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</si>
  <si>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</si>
  <si>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</si>
  <si>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</si>
  <si>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</si>
  <si>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</si>
  <si>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</si>
  <si>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</si>
  <si>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</si>
  <si>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</si>
  <si>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</si>
  <si>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</si>
  <si>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</si>
  <si>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</si>
  <si>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</si>
  <si>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</si>
  <si>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</si>
  <si>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</si>
  <si>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</si>
  <si>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</si>
  <si>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</si>
  <si>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</si>
  <si>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</si>
  <si>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</si>
  <si>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</si>
  <si>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</si>
  <si>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</si>
  <si>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</si>
  <si>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</si>
  <si>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</si>
  <si>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</si>
  <si>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</si>
  <si>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</si>
  <si>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</si>
  <si>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</si>
  <si>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</si>
  <si>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</si>
  <si>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</si>
  <si>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</si>
  <si>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</si>
  <si>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</si>
  <si>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</si>
  <si>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</si>
  <si>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</si>
  <si>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</si>
  <si>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</si>
  <si>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</si>
  <si>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</si>
  <si>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</si>
  <si>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</si>
  <si>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</si>
  <si>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</si>
  <si>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</si>
  <si>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</si>
  <si>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</si>
  <si>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</si>
  <si>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</si>
  <si>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</si>
  <si>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</si>
  <si>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</si>
  <si>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</si>
  <si>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</si>
  <si>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</si>
  <si>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</si>
  <si>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</si>
  <si>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</si>
  <si>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</si>
  <si>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</si>
  <si>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</si>
  <si>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</si>
  <si>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</si>
  <si>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</si>
  <si>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</si>
  <si>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</si>
  <si>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</si>
  <si>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</si>
  <si>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</si>
  <si>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</si>
  <si>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</si>
  <si>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</si>
  <si>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</si>
  <si>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</si>
  <si>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</si>
  <si>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</si>
  <si>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</si>
  <si>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</si>
  <si>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</si>
  <si>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</si>
  <si>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</si>
  <si>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</si>
  <si>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</si>
  <si>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</si>
  <si>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</si>
  <si>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</si>
  <si>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</si>
  <si>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</si>
  <si>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</si>
  <si>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</si>
  <si>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</si>
  <si>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</si>
  <si>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</si>
  <si>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</si>
  <si>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</si>
  <si>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</si>
  <si>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</si>
  <si>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</si>
  <si>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</si>
  <si>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</si>
  <si>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</si>
  <si>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</si>
  <si>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</si>
  <si>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</si>
  <si>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</si>
  <si>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</si>
  <si>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</si>
  <si>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</si>
  <si>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</si>
  <si>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</si>
  <si>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</si>
  <si>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</si>
  <si>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</si>
  <si>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</si>
  <si>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</si>
  <si>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</si>
  <si>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</si>
  <si>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</si>
  <si>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</si>
  <si>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</si>
  <si>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</si>
  <si>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</si>
  <si>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</si>
  <si>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</si>
  <si>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</si>
  <si>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</si>
  <si>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</si>
  <si>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</si>
  <si>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</si>
  <si>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</si>
  <si>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</si>
  <si>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</si>
  <si>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</si>
  <si>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</si>
  <si>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</si>
  <si>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</si>
  <si>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</si>
  <si>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</si>
  <si>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</si>
  <si>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</si>
  <si>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</si>
  <si>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</si>
  <si>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</si>
  <si>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</si>
  <si>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</si>
  <si>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</si>
  <si>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</si>
  <si>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</si>
  <si>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</si>
  <si>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</si>
  <si>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</si>
  <si>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</si>
  <si>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</si>
  <si>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</si>
  <si>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</si>
  <si>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</si>
  <si>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</si>
  <si>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</si>
  <si>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</si>
  <si>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</si>
  <si>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</si>
  <si>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</si>
  <si>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</si>
  <si>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</si>
  <si>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</si>
  <si>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</si>
  <si>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</si>
  <si>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</si>
  <si>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</si>
  <si>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</si>
  <si>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</si>
  <si>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</si>
  <si>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</si>
  <si>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</si>
  <si>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</si>
  <si>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</si>
  <si>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</si>
  <si>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</si>
  <si>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</si>
  <si>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</si>
  <si>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</si>
  <si>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</si>
  <si>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</si>
  <si>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</si>
  <si>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</si>
  <si>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</si>
  <si>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</si>
  <si>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</si>
  <si>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</si>
  <si>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</si>
  <si>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</si>
  <si>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</si>
  <si>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</si>
  <si>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</si>
  <si>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</si>
  <si>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</si>
  <si>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</si>
  <si>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</si>
  <si>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</si>
  <si>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</si>
  <si>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</si>
  <si>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</si>
  <si>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</si>
  <si>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</si>
  <si>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</si>
  <si>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</si>
  <si>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</si>
  <si>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</si>
  <si>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</si>
  <si>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</si>
  <si>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</si>
  <si>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</si>
  <si>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</si>
  <si>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</si>
  <si>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</si>
  <si>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</si>
  <si>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</si>
  <si>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</si>
  <si>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</si>
  <si>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</si>
  <si>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</si>
  <si>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</si>
  <si>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</si>
  <si>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</si>
  <si>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</si>
  <si>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</si>
  <si>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</si>
  <si>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</si>
  <si>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</si>
  <si>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</si>
  <si>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</si>
  <si>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</si>
  <si>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</si>
  <si>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</si>
  <si>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</si>
  <si>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</si>
  <si>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</si>
  <si>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</si>
  <si>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</si>
  <si>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</si>
  <si>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</si>
  <si>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</si>
  <si>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</si>
  <si>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</si>
  <si>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</si>
  <si>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</si>
  <si>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</si>
  <si>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</si>
  <si>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</si>
  <si>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</si>
  <si>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</si>
  <si>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</si>
  <si>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</si>
  <si>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</si>
  <si>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</si>
  <si>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</si>
  <si>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</si>
  <si>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</si>
  <si>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</si>
  <si>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</si>
  <si>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</si>
  <si>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</si>
  <si>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</si>
  <si>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</si>
  <si>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</si>
  <si>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</si>
  <si>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</si>
  <si>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</si>
  <si>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</si>
  <si>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</si>
  <si>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</si>
  <si>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</si>
  <si>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</si>
  <si>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</si>
  <si>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</si>
  <si>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</si>
  <si>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</si>
  <si>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</si>
  <si>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</si>
  <si>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</si>
  <si>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</si>
  <si>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</si>
  <si>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</si>
  <si>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</si>
  <si>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</si>
  <si>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</si>
  <si>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</si>
  <si>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</si>
  <si>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</si>
  <si>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</si>
  <si>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</si>
  <si>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</si>
  <si>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</si>
  <si>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</si>
  <si>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</si>
  <si>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</si>
  <si>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</si>
  <si>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</si>
  <si>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</si>
  <si>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</si>
  <si>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</si>
  <si>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</si>
  <si>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</si>
  <si>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</si>
  <si>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</si>
  <si>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</si>
  <si>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</si>
  <si>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</si>
  <si>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</si>
  <si>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</si>
  <si>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</si>
  <si>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</si>
  <si>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</si>
  <si>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</si>
  <si>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</si>
  <si>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</si>
  <si>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</si>
  <si>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</si>
  <si>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</si>
  <si>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</si>
  <si>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</si>
  <si>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</si>
  <si>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</si>
  <si>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</si>
  <si>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</si>
  <si>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</si>
  <si>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</si>
  <si>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</si>
  <si>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</si>
  <si>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</si>
  <si>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</si>
  <si>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</si>
  <si>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</si>
  <si>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</si>
  <si>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</si>
  <si>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</si>
  <si>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</si>
  <si>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</si>
  <si>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</si>
  <si>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</si>
  <si>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</si>
  <si>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</si>
  <si>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</si>
  <si>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</si>
  <si>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</si>
  <si>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</si>
  <si>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</si>
  <si>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</si>
  <si>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</si>
  <si>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</si>
  <si>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</si>
  <si>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</si>
  <si>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</si>
  <si>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</si>
  <si>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</si>
  <si>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</si>
  <si>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</si>
  <si>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</si>
  <si>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</si>
  <si>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</si>
  <si>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</si>
  <si>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</si>
  <si>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</si>
  <si>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</si>
  <si>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</si>
  <si>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</si>
  <si>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</si>
  <si>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</si>
  <si>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</si>
  <si>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</si>
  <si>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</si>
  <si>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</si>
  <si>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</si>
  <si>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</si>
  <si>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</si>
  <si>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</si>
  <si>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</si>
  <si>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</si>
  <si>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</si>
  <si>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</si>
  <si>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</si>
  <si>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</si>
  <si>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</si>
  <si>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</si>
  <si>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</si>
  <si>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</si>
  <si>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</si>
  <si>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</si>
  <si>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</si>
  <si>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</si>
  <si>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</si>
  <si>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</si>
  <si>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</si>
  <si>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</si>
  <si>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</si>
  <si>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</si>
  <si>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</si>
  <si>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</si>
  <si>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</si>
  <si>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</si>
  <si>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</si>
  <si>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</si>
  <si>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</si>
  <si>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</si>
  <si>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</si>
  <si>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</si>
  <si>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</si>
  <si>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</si>
  <si>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</si>
  <si>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</si>
  <si>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</si>
  <si>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</si>
  <si>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</si>
  <si>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</si>
  <si>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</si>
  <si>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</si>
  <si>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</si>
  <si>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</si>
  <si>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</si>
  <si>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</si>
  <si>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</si>
  <si>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</si>
  <si>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</si>
  <si>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</si>
  <si>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</si>
  <si>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</si>
  <si>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</si>
  <si>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</si>
  <si>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</si>
  <si>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</si>
  <si>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</si>
  <si>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</si>
  <si>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</si>
  <si>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</si>
  <si>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</si>
  <si>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</si>
  <si>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</si>
  <si>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</si>
  <si>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</si>
  <si>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</si>
  <si>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</si>
  <si>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</si>
  <si>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</si>
  <si>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</si>
  <si>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</si>
  <si>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</si>
  <si>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</si>
  <si>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</si>
  <si>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</si>
  <si>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</si>
  <si>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</si>
  <si>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</si>
  <si>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</si>
  <si>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</si>
  <si>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</si>
  <si>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</si>
  <si>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</si>
  <si>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</si>
  <si>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</si>
  <si>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</si>
  <si>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</si>
  <si>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</si>
  <si>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</si>
  <si>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</si>
  <si>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</si>
  <si>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</si>
  <si>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</si>
  <si>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</si>
  <si>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</si>
  <si>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</si>
  <si>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</si>
  <si>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</si>
  <si>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</si>
  <si>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</si>
  <si>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</si>
  <si>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</si>
  <si>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</si>
  <si>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</si>
  <si>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</si>
  <si>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</si>
  <si>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</si>
  <si>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</si>
  <si>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</si>
  <si>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</si>
  <si>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</si>
  <si>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</si>
  <si>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</si>
  <si>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</si>
  <si>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</si>
  <si>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</si>
  <si>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</si>
  <si>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</si>
  <si>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</si>
  <si>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</si>
  <si>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</si>
  <si>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</si>
  <si>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</si>
  <si>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</si>
  <si>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</si>
  <si>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</si>
  <si>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</si>
  <si>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</si>
  <si>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</si>
  <si>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</si>
  <si>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</si>
  <si>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</si>
  <si>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</si>
  <si>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</si>
  <si>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</si>
  <si>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</si>
  <si>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</si>
  <si>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</si>
  <si>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</si>
  <si>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</si>
  <si>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</si>
  <si>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</si>
  <si>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</si>
  <si>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</si>
  <si>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</si>
  <si>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</si>
  <si>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</si>
  <si>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</si>
  <si>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</si>
  <si>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</si>
  <si>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</si>
  <si>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</si>
  <si>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</si>
  <si>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</si>
  <si>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</si>
  <si>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</si>
  <si>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</si>
  <si>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</si>
  <si>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</si>
  <si>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</si>
  <si>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</si>
  <si>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</si>
  <si>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</si>
  <si>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</si>
  <si>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</si>
  <si>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</si>
  <si>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</si>
  <si>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</si>
  <si>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</si>
  <si>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</si>
  <si>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</si>
  <si>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</si>
  <si>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</si>
  <si>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</si>
  <si>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</si>
  <si>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</si>
  <si>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</si>
  <si>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</si>
  <si>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</si>
  <si>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</si>
  <si>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</si>
  <si>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</si>
  <si>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</si>
  <si>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</si>
  <si>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</si>
  <si>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</si>
  <si>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</si>
  <si>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</si>
  <si>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</si>
  <si>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</si>
  <si>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</si>
  <si>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</si>
  <si>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</si>
  <si>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</si>
  <si>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</si>
  <si>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</si>
  <si>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</si>
  <si>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</si>
  <si>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</si>
  <si>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</si>
  <si>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</si>
  <si>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</si>
  <si>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</si>
  <si>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</si>
  <si>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</si>
  <si>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</si>
  <si>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</si>
  <si>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</si>
  <si>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</si>
  <si>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</si>
  <si>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</si>
  <si>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</si>
  <si>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</si>
  <si>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</si>
  <si>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</si>
  <si>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</si>
  <si>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</si>
  <si>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</si>
  <si>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</si>
  <si>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</si>
  <si>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</si>
  <si>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</si>
  <si>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</si>
  <si>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</si>
  <si>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</si>
  <si>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</si>
  <si>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</si>
  <si>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</si>
  <si>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</si>
  <si>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</si>
  <si>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</si>
  <si>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</si>
  <si>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</si>
  <si>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</si>
  <si>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</si>
  <si>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</si>
  <si>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</si>
  <si>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</si>
  <si>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</si>
  <si>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</si>
  <si>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</si>
  <si>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</si>
  <si>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</si>
  <si>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</si>
  <si>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</si>
  <si>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</si>
  <si>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</si>
  <si>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</si>
  <si>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</si>
  <si>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</si>
  <si>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</si>
  <si>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</si>
  <si>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</si>
  <si>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</si>
  <si>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</si>
  <si>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</si>
  <si>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</si>
  <si>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</si>
  <si>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</si>
  <si>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</si>
  <si>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</si>
  <si>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</si>
  <si>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</si>
  <si>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</si>
  <si>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</si>
  <si>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</si>
  <si>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</si>
  <si>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</si>
  <si>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</si>
  <si>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</si>
  <si>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</si>
  <si>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</si>
  <si>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</si>
  <si>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</si>
  <si>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</si>
  <si>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</si>
  <si>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</si>
  <si>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</si>
  <si>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</si>
  <si>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</si>
  <si>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</si>
  <si>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</si>
  <si>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</si>
  <si>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</si>
  <si>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</si>
  <si>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</si>
  <si>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</si>
  <si>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</si>
  <si>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</si>
  <si>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</si>
  <si>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</si>
  <si>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</si>
  <si>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</si>
  <si>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</si>
  <si>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</si>
  <si>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</si>
  <si>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</si>
  <si>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</si>
  <si>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</si>
  <si>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</si>
  <si>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</si>
  <si>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</si>
  <si>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</si>
  <si>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</si>
  <si>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</si>
  <si>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</si>
  <si>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</si>
  <si>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</si>
  <si>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</si>
  <si>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</si>
  <si>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</si>
  <si>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</si>
  <si>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</si>
  <si>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</si>
  <si>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</si>
  <si>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</si>
  <si>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</si>
  <si>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</si>
  <si>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</si>
  <si>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</si>
  <si>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</si>
  <si>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</si>
  <si>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</si>
  <si>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</si>
  <si>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</si>
  <si>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</si>
  <si>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</si>
  <si>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</si>
  <si>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</si>
  <si>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</si>
  <si>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</si>
  <si>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</si>
  <si>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</si>
  <si>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</si>
  <si>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</si>
  <si>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</si>
  <si>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</si>
  <si>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</si>
  <si>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</si>
  <si>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</si>
  <si>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</si>
  <si>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</si>
  <si>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</si>
  <si>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</si>
  <si>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</si>
  <si>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</si>
  <si>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</si>
  <si>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</si>
  <si>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</si>
  <si>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</si>
  <si>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</si>
  <si>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</si>
  <si>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</si>
  <si>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</si>
  <si>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</si>
  <si>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</si>
  <si>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</si>
  <si>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</si>
  <si>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</si>
  <si>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</si>
  <si>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</si>
  <si>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</si>
  <si>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</si>
  <si>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</si>
  <si>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</si>
  <si>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</si>
  <si>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</si>
  <si>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</si>
  <si>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</si>
  <si>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</si>
  <si>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</si>
  <si>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</si>
  <si>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</si>
  <si>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</si>
  <si>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</si>
  <si>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</si>
  <si>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</si>
  <si>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</si>
  <si>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</si>
  <si>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</si>
  <si>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</si>
  <si>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</si>
  <si>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</si>
  <si>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</si>
  <si>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</si>
  <si>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</si>
  <si>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</si>
  <si>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</si>
  <si>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</si>
  <si>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</si>
  <si>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</si>
  <si>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</si>
  <si>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</si>
  <si>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</si>
  <si>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</si>
  <si>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</si>
  <si>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</si>
  <si>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</si>
  <si>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</si>
  <si>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</si>
  <si>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</si>
  <si>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</si>
  <si>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</si>
  <si>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</si>
  <si>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</si>
  <si>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</si>
  <si>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</si>
  <si>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</si>
  <si>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</si>
  <si>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</si>
  <si>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</si>
  <si>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</si>
  <si>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</si>
  <si>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</si>
  <si>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</si>
  <si>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</si>
  <si>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</si>
  <si>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</si>
  <si>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</si>
  <si>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</si>
  <si>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</si>
  <si>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</si>
  <si>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</si>
  <si>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</si>
  <si>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</si>
  <si>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</si>
  <si>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</si>
  <si>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</si>
  <si>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</si>
  <si>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</si>
  <si>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</si>
  <si>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</si>
  <si>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</si>
  <si>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</si>
  <si>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</si>
  <si>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</si>
  <si>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</si>
  <si>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</si>
  <si>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</si>
  <si>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</si>
  <si>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</si>
  <si>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</si>
  <si>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</si>
  <si>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</si>
  <si>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</si>
  <si>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</si>
  <si>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</si>
  <si>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</si>
  <si>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</si>
  <si>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</si>
  <si>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</si>
  <si>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</si>
  <si>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</si>
  <si>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</si>
  <si>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</si>
  <si>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</si>
  <si>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</si>
  <si>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</si>
  <si>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</si>
  <si>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</si>
  <si>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</si>
  <si>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</si>
  <si>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</si>
  <si>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</si>
  <si>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</si>
  <si>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</si>
  <si>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</si>
  <si>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</si>
  <si>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</si>
  <si>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</si>
  <si>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</si>
  <si>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</si>
  <si>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</si>
  <si>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</si>
  <si>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</si>
  <si>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</si>
  <si>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</si>
  <si>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</si>
  <si>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</si>
  <si>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</si>
  <si>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</si>
  <si>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</si>
  <si>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</si>
  <si>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</si>
  <si>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</si>
  <si>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</si>
  <si>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</si>
  <si>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</si>
  <si>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</si>
  <si>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</si>
  <si>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</si>
  <si>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</si>
  <si>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</si>
  <si>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</si>
  <si>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</si>
  <si>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</si>
  <si>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</si>
  <si>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</si>
  <si>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</si>
  <si>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</si>
  <si>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</si>
  <si>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</si>
  <si>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</si>
  <si>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</si>
  <si>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</si>
  <si>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</si>
  <si>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</si>
  <si>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</si>
  <si>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</si>
  <si>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</si>
  <si>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</si>
  <si>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</si>
  <si>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</si>
  <si>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</si>
  <si>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</si>
  <si>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</si>
  <si>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</si>
  <si>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</si>
  <si>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</si>
  <si>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</si>
  <si>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</si>
  <si>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</si>
  <si>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</si>
  <si>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</si>
  <si>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</si>
  <si>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</si>
  <si>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</si>
  <si>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</si>
  <si>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</si>
  <si>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</si>
  <si>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</si>
  <si>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</si>
  <si>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</si>
  <si>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</si>
  <si>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</si>
  <si>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</si>
  <si>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</si>
  <si>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</si>
  <si>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</si>
  <si>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</si>
  <si>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</si>
  <si>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</si>
  <si>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</si>
  <si>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</si>
  <si>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</si>
  <si>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</si>
  <si>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</si>
  <si>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</si>
  <si>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</si>
  <si>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</si>
  <si>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</si>
  <si>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</si>
  <si>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</si>
  <si>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</si>
  <si>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</si>
  <si>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</si>
  <si>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</si>
  <si>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</si>
  <si>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</si>
  <si>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</si>
  <si>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</si>
  <si>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</si>
  <si>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</si>
  <si>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</si>
  <si>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</si>
  <si>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</si>
  <si>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</si>
  <si>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</si>
  <si>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</si>
  <si>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</si>
  <si>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</si>
  <si>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</si>
  <si>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</si>
  <si>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</si>
  <si>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</si>
  <si>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</si>
  <si>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</si>
  <si>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</si>
  <si>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</si>
  <si>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</si>
  <si>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</si>
  <si>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</si>
  <si>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</si>
  <si>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</si>
  <si>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</si>
  <si>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</si>
  <si>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</si>
  <si>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</si>
  <si>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</si>
  <si>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</si>
  <si>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</si>
  <si>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</si>
  <si>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</si>
  <si>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</si>
  <si>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</si>
  <si>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</si>
  <si>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</si>
  <si>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</si>
  <si>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</si>
  <si>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</si>
  <si>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</si>
  <si>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</si>
  <si>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</si>
  <si>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</si>
  <si>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</si>
  <si>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</si>
  <si>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</si>
  <si>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</si>
  <si>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</si>
  <si>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</si>
  <si>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</si>
  <si>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</si>
  <si>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</si>
  <si>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</si>
  <si>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</si>
  <si>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</si>
  <si>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</si>
  <si>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</si>
  <si>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</si>
  <si>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</si>
  <si>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</si>
  <si>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</si>
  <si>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</si>
  <si>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</si>
  <si>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</si>
  <si>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</si>
  <si>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</si>
  <si>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</si>
  <si>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</si>
  <si>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</si>
  <si>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</si>
  <si>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</si>
  <si>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</si>
  <si>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</si>
  <si>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</si>
  <si>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</si>
  <si>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</si>
  <si>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</si>
  <si>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</si>
  <si>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</si>
  <si>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</si>
  <si>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</si>
  <si>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</si>
  <si>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</si>
  <si>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</si>
  <si>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</si>
  <si>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</si>
  <si>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</si>
  <si>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</si>
  <si>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</si>
  <si>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</si>
  <si>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</si>
  <si>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</si>
  <si>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</si>
  <si>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</si>
  <si>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</si>
  <si>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</si>
  <si>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</si>
  <si>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</si>
  <si>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</si>
  <si>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</si>
  <si>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</si>
  <si>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</si>
  <si>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</si>
  <si>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</si>
  <si>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</si>
  <si>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</si>
  <si>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</si>
  <si>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</si>
  <si>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</si>
  <si>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</si>
  <si>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</si>
  <si>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</si>
  <si>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</si>
  <si>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</si>
  <si>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</si>
  <si>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</si>
  <si>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</si>
  <si>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</si>
  <si>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</si>
  <si>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</si>
  <si>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</si>
  <si>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</si>
  <si>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</si>
  <si>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</si>
  <si>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</si>
  <si>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</si>
  <si>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</si>
  <si>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</si>
  <si>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</si>
  <si>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</si>
  <si>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</si>
  <si>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</si>
  <si>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</si>
  <si>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</si>
  <si>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</si>
  <si>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</si>
  <si>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</si>
  <si>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</si>
  <si>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</si>
  <si>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</si>
  <si>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</si>
  <si>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</si>
  <si>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</si>
  <si>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</si>
  <si>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</si>
  <si>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</si>
  <si>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</si>
  <si>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</si>
  <si>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</si>
  <si>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</si>
  <si>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</si>
  <si>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</si>
  <si>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</si>
  <si>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</si>
  <si>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</si>
  <si>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</si>
  <si>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</si>
  <si>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</si>
  <si>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</si>
  <si>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</si>
  <si>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</si>
  <si>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</si>
  <si>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</si>
  <si>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</si>
  <si>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</si>
  <si>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</si>
  <si>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</si>
  <si>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</si>
  <si>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</si>
  <si>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</si>
  <si>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</si>
  <si>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</si>
  <si>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</si>
  <si>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</si>
  <si>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</si>
  <si>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</si>
  <si>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</si>
  <si>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</si>
  <si>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</si>
  <si>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</si>
  <si>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</si>
  <si>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</si>
  <si>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</si>
  <si>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</si>
  <si>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</si>
  <si>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</si>
  <si>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</si>
  <si>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</si>
  <si>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</si>
  <si>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</si>
  <si>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</si>
  <si>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</si>
  <si>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</si>
  <si>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</si>
  <si>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</si>
  <si>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</si>
  <si>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</si>
  <si>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</si>
  <si>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</si>
  <si>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</si>
  <si>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</si>
  <si>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</si>
  <si>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</si>
  <si>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</si>
  <si>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</si>
  <si>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</si>
  <si>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</si>
  <si>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</si>
  <si>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</si>
  <si>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</si>
  <si>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</si>
  <si>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</si>
  <si>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</si>
  <si>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</si>
  <si>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</si>
  <si>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</si>
  <si>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</si>
  <si>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</si>
  <si>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</si>
  <si>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</si>
  <si>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</si>
  <si>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</si>
  <si>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</si>
  <si>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</si>
  <si>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</si>
  <si>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</si>
  <si>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</si>
  <si>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</si>
  <si>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</si>
  <si>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</si>
  <si>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</si>
  <si>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</si>
  <si>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</si>
  <si>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</si>
  <si>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</si>
  <si>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</si>
  <si>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</si>
  <si>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</si>
  <si>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</si>
  <si>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</si>
  <si>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</si>
  <si>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</si>
  <si>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</si>
  <si>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</si>
  <si>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</si>
  <si>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</si>
  <si>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</si>
  <si>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</si>
  <si>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</si>
  <si>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</si>
  <si>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</si>
  <si>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</si>
  <si>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</si>
  <si>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</si>
  <si>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</si>
  <si>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</si>
  <si>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</si>
  <si>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</si>
  <si>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</si>
  <si>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</si>
  <si>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</si>
  <si>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</si>
  <si>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</si>
  <si>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</si>
  <si>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</si>
  <si>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</si>
  <si>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</si>
  <si>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</si>
  <si>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</si>
  <si>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</si>
  <si>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</si>
  <si>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</si>
  <si>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</si>
  <si>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</si>
  <si>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</si>
  <si>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</si>
  <si>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</si>
  <si>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</si>
  <si>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</si>
  <si>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</si>
  <si>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</si>
  <si>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</si>
  <si>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</si>
  <si>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</si>
  <si>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</si>
  <si>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</si>
  <si>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</si>
  <si>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</si>
  <si>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</si>
  <si>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</si>
  <si>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</si>
  <si>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</si>
  <si>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</si>
  <si>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</si>
  <si>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</si>
  <si>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</si>
  <si>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</si>
  <si>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</si>
  <si>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</si>
  <si>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</si>
  <si>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</si>
  <si>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</si>
  <si>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</si>
  <si>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</si>
  <si>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</si>
  <si>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</si>
  <si>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</si>
  <si>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</si>
  <si>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</si>
  <si>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</si>
  <si>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</si>
  <si>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</si>
  <si>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</si>
  <si>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</si>
  <si>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</si>
  <si>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</si>
  <si>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</si>
  <si>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</si>
  <si>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</si>
  <si>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</si>
  <si>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</si>
  <si>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</si>
  <si>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</si>
  <si>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</si>
  <si>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</si>
  <si>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</si>
  <si>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</si>
  <si>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</si>
  <si>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</si>
  <si>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</si>
  <si>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</si>
  <si>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</si>
  <si>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</si>
  <si>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</si>
  <si>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</si>
  <si>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</si>
  <si>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</si>
  <si>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</si>
  <si>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</si>
  <si>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</si>
  <si>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</si>
  <si>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</si>
  <si>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</si>
  <si>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</si>
  <si>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</si>
  <si>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</si>
  <si>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</si>
  <si>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</si>
  <si>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</si>
  <si>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</si>
  <si>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</si>
  <si>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</si>
  <si>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</si>
  <si>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</si>
  <si>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</si>
  <si>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</si>
  <si>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</si>
  <si>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</si>
  <si>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</si>
  <si>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</si>
  <si>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</si>
  <si>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</si>
  <si>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</si>
  <si>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</si>
  <si>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</si>
  <si>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</si>
  <si>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</si>
  <si>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</si>
  <si>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</si>
  <si>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</si>
  <si>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</si>
  <si>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</si>
  <si>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</si>
  <si>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</si>
  <si>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</si>
  <si>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</si>
  <si>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</si>
  <si>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</si>
  <si>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</si>
  <si>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</si>
  <si>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</si>
  <si>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</si>
  <si>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</si>
  <si>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</si>
  <si>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</si>
  <si>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</si>
  <si>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</si>
  <si>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</si>
  <si>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</si>
  <si>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</si>
  <si>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</si>
  <si>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</si>
  <si>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</si>
  <si>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</si>
  <si>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</si>
  <si>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</si>
  <si>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</si>
  <si>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</si>
  <si>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</si>
  <si>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</si>
  <si>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</si>
  <si>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</si>
  <si>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</si>
  <si>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</si>
  <si>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</si>
  <si>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</si>
  <si>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</si>
  <si>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</si>
  <si>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</si>
  <si>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</si>
  <si>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</si>
  <si>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</si>
  <si>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</si>
  <si>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</si>
  <si>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</si>
  <si>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</si>
  <si>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</si>
  <si>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</si>
  <si>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</si>
  <si>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</si>
  <si>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</si>
  <si>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</si>
  <si>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</si>
  <si>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</si>
  <si>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</si>
  <si>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</si>
  <si>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</si>
  <si>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</si>
  <si>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</si>
  <si>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</si>
  <si>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</si>
  <si>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</si>
  <si>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</si>
  <si>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</si>
  <si>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</si>
  <si>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</si>
  <si>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</si>
  <si>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</si>
  <si>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</si>
  <si>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</si>
  <si>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</si>
  <si>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</si>
  <si>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</si>
  <si>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</si>
  <si>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</si>
  <si>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</si>
  <si>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</si>
  <si>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</si>
  <si>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</si>
  <si>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</si>
  <si>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</si>
  <si>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</si>
  <si>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</si>
  <si>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</si>
  <si>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</si>
  <si>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</si>
  <si>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</si>
  <si>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</si>
  <si>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</si>
  <si>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</si>
  <si>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</si>
  <si>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</si>
  <si>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</si>
  <si>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</si>
  <si>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</si>
  <si>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</si>
  <si>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</si>
  <si>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</si>
  <si>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</si>
  <si>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</si>
  <si>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</si>
  <si>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</si>
  <si>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</si>
  <si>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</si>
  <si>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</si>
  <si>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</si>
  <si>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</si>
  <si>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</si>
  <si>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</si>
  <si>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</si>
  <si>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</si>
  <si>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</si>
  <si>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</si>
  <si>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</si>
  <si>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</si>
  <si>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</si>
  <si>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</si>
  <si>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</si>
  <si>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</si>
  <si>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</si>
  <si>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</si>
  <si>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</si>
  <si>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</si>
  <si>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</si>
  <si>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</si>
  <si>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</si>
  <si>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</si>
  <si>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</si>
  <si>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</si>
  <si>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</si>
  <si>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</si>
  <si>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</si>
  <si>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</si>
  <si>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</si>
  <si>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</si>
  <si>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</si>
  <si>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</si>
  <si>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</si>
  <si>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</si>
  <si>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</si>
  <si>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</si>
  <si>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</si>
  <si>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</si>
  <si>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</si>
  <si>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</si>
  <si>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</si>
  <si>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</si>
  <si>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</si>
  <si>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</si>
  <si>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</si>
  <si>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</si>
  <si>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</si>
  <si>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</si>
  <si>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</si>
  <si>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</si>
  <si>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</si>
  <si>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</si>
  <si>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</si>
  <si>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</si>
  <si>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</si>
  <si>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</si>
  <si>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</si>
  <si>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</si>
  <si>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</si>
  <si>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</si>
  <si>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</si>
  <si>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</si>
  <si>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</si>
  <si>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</si>
  <si>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</si>
  <si>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</si>
  <si>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</si>
  <si>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</si>
  <si>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</si>
  <si>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</si>
  <si>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</si>
  <si>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</si>
  <si>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</si>
  <si>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</si>
  <si>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</si>
  <si>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</si>
  <si>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</si>
  <si>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</si>
  <si>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</si>
  <si>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</si>
  <si>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</si>
  <si>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</si>
  <si>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</si>
  <si>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</si>
  <si>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</si>
  <si>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</si>
  <si>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</si>
  <si>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</si>
  <si>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</si>
  <si>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</si>
  <si>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</si>
  <si>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</si>
  <si>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</si>
  <si>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</si>
  <si>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</si>
  <si>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</si>
  <si>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</si>
  <si>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</si>
  <si>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</si>
  <si>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</si>
  <si>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</si>
  <si>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</si>
  <si>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</si>
  <si>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</si>
  <si>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</si>
  <si>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</si>
  <si>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</si>
  <si>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</si>
  <si>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</si>
  <si>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</si>
  <si>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</si>
  <si>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</si>
  <si>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</si>
  <si>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</si>
  <si>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</si>
  <si>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</si>
  <si>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</si>
  <si>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</si>
  <si>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</si>
  <si>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</si>
  <si>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</si>
  <si>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</si>
  <si>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</si>
  <si>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</si>
  <si>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</si>
  <si>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</si>
  <si>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</si>
  <si>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</si>
  <si>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</si>
  <si>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</si>
  <si>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</si>
  <si>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</si>
  <si>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</si>
  <si>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</si>
  <si>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</si>
  <si>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</si>
  <si>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</si>
  <si>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</si>
  <si>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</si>
  <si>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</si>
  <si>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</si>
  <si>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</si>
  <si>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</si>
  <si>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</si>
  <si>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</si>
  <si>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</si>
  <si>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</si>
  <si>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</si>
  <si>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</si>
  <si>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</si>
  <si>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</si>
  <si>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</si>
  <si>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</si>
  <si>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</si>
  <si>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</si>
  <si>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</si>
  <si>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</si>
  <si>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</si>
  <si>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</si>
  <si>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</si>
  <si>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</si>
  <si>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</si>
  <si>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</si>
  <si>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</si>
  <si>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</si>
  <si>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</si>
  <si>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</si>
  <si>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</si>
  <si>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</si>
  <si>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</si>
  <si>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</si>
  <si>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</si>
  <si>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</si>
  <si>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</si>
  <si>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</si>
  <si>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</si>
  <si>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</si>
  <si>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</si>
  <si>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</si>
  <si>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</si>
  <si>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</si>
  <si>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</si>
  <si>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</si>
  <si>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</si>
  <si>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</si>
  <si>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</si>
  <si>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</si>
  <si>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</si>
  <si>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</si>
  <si>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</si>
  <si>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</si>
  <si>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</si>
  <si>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</si>
  <si>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</si>
  <si>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</si>
  <si>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</si>
  <si>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</si>
  <si>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</si>
  <si>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</si>
  <si>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</si>
  <si>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</si>
  <si>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</si>
  <si>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</si>
  <si>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</si>
  <si>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</si>
  <si>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</si>
  <si>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</si>
  <si>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</si>
  <si>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</si>
  <si>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</si>
  <si>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</si>
  <si>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</si>
  <si>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</si>
  <si>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</si>
  <si>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</si>
  <si>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</si>
  <si>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</si>
  <si>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</si>
  <si>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</si>
  <si>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</si>
  <si>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</si>
  <si>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</si>
  <si>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</si>
  <si>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</si>
  <si>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</si>
  <si>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</si>
  <si>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</si>
  <si>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</si>
  <si>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</si>
  <si>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</si>
  <si>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</si>
  <si>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</si>
  <si>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</si>
  <si>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</si>
  <si>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</si>
  <si>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</si>
  <si>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</si>
  <si>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</si>
  <si>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</si>
  <si>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</si>
  <si>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</si>
  <si>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</si>
  <si>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</si>
  <si>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</si>
  <si>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</si>
  <si>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</si>
  <si>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</si>
  <si>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</si>
  <si>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</si>
  <si>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</si>
  <si>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</si>
  <si>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</si>
  <si>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</si>
  <si>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</si>
  <si>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</si>
  <si>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</si>
  <si>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</si>
  <si>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</si>
  <si>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</si>
  <si>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</si>
  <si>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</si>
  <si>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</si>
  <si>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</si>
  <si>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</si>
  <si>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</si>
  <si>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</si>
  <si>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</si>
  <si>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</si>
  <si>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</si>
  <si>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</si>
  <si>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</si>
  <si>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</si>
  <si>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</si>
  <si>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</si>
  <si>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</si>
  <si>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</si>
  <si>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</si>
  <si>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</si>
  <si>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</si>
  <si>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</si>
  <si>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</si>
  <si>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</si>
  <si>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</si>
  <si>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</si>
  <si>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</si>
  <si>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</si>
  <si>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</si>
  <si>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</si>
  <si>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</si>
  <si>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</si>
  <si>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</si>
  <si>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</si>
  <si>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</si>
  <si>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</si>
  <si>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</si>
  <si>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</si>
  <si>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</si>
  <si>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</si>
  <si>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</si>
  <si>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</si>
  <si>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</si>
  <si>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</si>
  <si>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</si>
  <si>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</si>
  <si>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</si>
  <si>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</si>
  <si>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</si>
  <si>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</si>
  <si>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</si>
  <si>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</si>
  <si>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</si>
  <si>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</si>
  <si>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</si>
  <si>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</si>
  <si>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</si>
  <si>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</si>
  <si>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</si>
  <si>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</si>
  <si>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</si>
  <si>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</si>
  <si>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</si>
  <si>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</si>
  <si>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</si>
  <si>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</si>
  <si>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</si>
  <si>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</si>
  <si>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</si>
  <si>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</si>
  <si>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</si>
  <si>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</si>
  <si>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</si>
  <si>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</si>
  <si>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</si>
  <si>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</si>
  <si>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</si>
  <si>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</si>
  <si>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</si>
  <si>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</si>
  <si>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</si>
  <si>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</si>
  <si>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</si>
  <si>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</si>
  <si>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</si>
  <si>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</si>
  <si>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</si>
  <si>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</si>
  <si>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</si>
  <si>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</si>
  <si>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</si>
  <si>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</si>
  <si>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</si>
  <si>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</si>
  <si>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</si>
  <si>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</si>
  <si>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</si>
  <si>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</si>
  <si>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</si>
  <si>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</si>
  <si>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</si>
  <si>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</si>
  <si>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</si>
  <si>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</si>
  <si>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</si>
  <si>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</si>
  <si>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</si>
  <si>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</si>
  <si>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</si>
  <si>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</si>
  <si>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</si>
  <si>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</si>
  <si>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</si>
  <si>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</si>
  <si>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</si>
  <si>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</si>
  <si>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</si>
  <si>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</si>
  <si>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</si>
  <si>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</si>
  <si>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</si>
  <si>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</si>
  <si>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</si>
  <si>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</si>
  <si>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</si>
  <si>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</si>
  <si>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</si>
  <si>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</si>
  <si>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</si>
  <si>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</si>
  <si>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</si>
  <si>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</si>
  <si>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</si>
  <si>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</si>
  <si>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</si>
  <si>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</si>
  <si>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</si>
  <si>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</si>
  <si>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</si>
  <si>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</si>
  <si>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</si>
  <si>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</si>
  <si>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</si>
  <si>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</si>
  <si>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</si>
  <si>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</si>
  <si>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</si>
  <si>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</si>
  <si>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</si>
  <si>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</si>
  <si>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</si>
  <si>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</si>
  <si>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</si>
  <si>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</si>
  <si>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</si>
  <si>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</si>
  <si>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</si>
  <si>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</si>
  <si>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</si>
  <si>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</si>
  <si>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</si>
  <si>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</si>
  <si>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</si>
  <si>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</si>
  <si>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</si>
  <si>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</si>
  <si>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</si>
  <si>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</si>
  <si>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</si>
  <si>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</si>
  <si>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</si>
  <si>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</si>
  <si>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</si>
  <si>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</si>
  <si>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</si>
  <si>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</si>
  <si>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</si>
  <si>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</si>
  <si>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</si>
  <si>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</si>
  <si>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</si>
  <si>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</si>
  <si>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</si>
  <si>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</si>
  <si>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</si>
  <si>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</si>
  <si>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</si>
  <si>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</si>
  <si>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</si>
  <si>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</si>
  <si>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</si>
  <si>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</si>
  <si>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</si>
  <si>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</si>
  <si>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</si>
  <si>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</si>
  <si>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</si>
  <si>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</si>
  <si>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</si>
  <si>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</si>
  <si>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</si>
  <si>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</si>
  <si>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</si>
  <si>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</si>
  <si>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</si>
  <si>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</si>
  <si>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</si>
  <si>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</si>
  <si>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</si>
  <si>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</si>
  <si>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</si>
  <si>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</si>
  <si>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</si>
  <si>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</si>
  <si>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</si>
  <si>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</si>
  <si>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</si>
  <si>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</si>
  <si>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</si>
  <si>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</si>
  <si>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</si>
  <si>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</si>
  <si>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</si>
  <si>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</si>
  <si>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</si>
  <si>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</si>
  <si>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</si>
  <si>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</si>
  <si>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</si>
  <si>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</si>
  <si>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</si>
  <si>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</si>
  <si>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</si>
  <si>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</si>
  <si>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</si>
  <si>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</si>
  <si>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</si>
  <si>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</si>
  <si>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</si>
  <si>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</si>
  <si>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</si>
  <si>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</si>
  <si>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</si>
  <si>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</si>
  <si>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</si>
  <si>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</si>
  <si>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</si>
  <si>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</si>
  <si>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</si>
  <si>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</si>
  <si>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</si>
  <si>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</si>
  <si>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</si>
  <si>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</si>
  <si>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</si>
  <si>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</si>
  <si>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</si>
  <si>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</si>
  <si>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</si>
  <si>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</si>
  <si>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</si>
  <si>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</si>
  <si>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</si>
  <si>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</si>
  <si>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</si>
  <si>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</si>
  <si>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</si>
  <si>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</si>
  <si>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</si>
  <si>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</si>
  <si>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</si>
  <si>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</si>
  <si>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</si>
  <si>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</si>
  <si>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</si>
  <si>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</si>
  <si>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</si>
  <si>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</si>
  <si>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</si>
  <si>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</si>
  <si>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</si>
  <si>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</si>
  <si>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</si>
  <si>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</si>
  <si>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</si>
  <si>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</si>
  <si>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</si>
  <si>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</si>
  <si>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</si>
  <si>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</si>
  <si>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</si>
  <si>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</si>
  <si>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</si>
  <si>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</si>
  <si>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</si>
  <si>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</si>
  <si>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</si>
  <si>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</si>
  <si>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</si>
  <si>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</si>
  <si>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</si>
  <si>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</si>
  <si>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</si>
  <si>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</si>
  <si>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</si>
  <si>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</si>
  <si>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</si>
  <si>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</si>
  <si>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</si>
  <si>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</si>
  <si>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</si>
  <si>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</si>
  <si>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</si>
  <si>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</si>
  <si>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</si>
  <si>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</si>
  <si>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</si>
  <si>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</si>
  <si>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</si>
  <si>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</si>
  <si>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</si>
  <si>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</si>
  <si>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</si>
  <si>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</si>
  <si>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</si>
  <si>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</si>
  <si>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</si>
  <si>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</si>
  <si>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</si>
  <si>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</si>
  <si>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</si>
  <si>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</si>
  <si>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</si>
  <si>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</si>
  <si>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</si>
  <si>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</si>
  <si>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</si>
  <si>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</si>
  <si>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</si>
  <si>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</si>
  <si>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</si>
  <si>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</si>
  <si>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</si>
  <si>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</si>
  <si>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</si>
  <si>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</si>
  <si>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</si>
  <si>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</si>
  <si>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</si>
  <si>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</si>
  <si>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</si>
  <si>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</si>
  <si>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</si>
  <si>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</si>
  <si>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</si>
  <si>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</si>
  <si>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</si>
  <si>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</si>
  <si>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</si>
  <si>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</si>
  <si>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</si>
  <si>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</si>
  <si>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</si>
  <si>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</si>
  <si>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</si>
  <si>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</si>
  <si>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</si>
  <si>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</si>
  <si>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</si>
  <si>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</si>
  <si>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</si>
  <si>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</si>
  <si>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</si>
  <si>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</si>
  <si>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</si>
  <si>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</si>
  <si>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</si>
  <si>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</si>
  <si>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</si>
  <si>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</si>
  <si>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</si>
  <si>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</si>
  <si>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</si>
  <si>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</si>
  <si>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</si>
  <si>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</si>
  <si>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</si>
  <si>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</si>
  <si>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</si>
  <si>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</si>
  <si>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</si>
  <si>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</si>
  <si>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</si>
  <si>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</si>
  <si>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</si>
  <si>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</si>
  <si>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</si>
  <si>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</si>
  <si>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</si>
  <si>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</si>
  <si>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</si>
  <si>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</si>
  <si>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</si>
  <si>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</si>
  <si>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</si>
  <si>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</si>
  <si>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</si>
  <si>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</si>
  <si>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</si>
  <si>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</si>
  <si>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</si>
  <si>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</si>
  <si>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</si>
  <si>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</si>
  <si>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</si>
  <si>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</si>
  <si>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</si>
  <si>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</si>
  <si>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</si>
  <si>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</si>
  <si>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</si>
  <si>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</si>
  <si>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</si>
  <si>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</si>
  <si>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</si>
  <si>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</si>
  <si>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</si>
  <si>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</si>
  <si>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</si>
  <si>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</si>
  <si>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</si>
  <si>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</si>
  <si>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</si>
  <si>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</si>
  <si>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</si>
  <si>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</si>
  <si>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</si>
  <si>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</si>
  <si>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</si>
  <si>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</si>
  <si>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</si>
  <si>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</si>
  <si>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</si>
  <si>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</si>
  <si>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</si>
  <si>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</si>
  <si>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</si>
  <si>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</si>
  <si>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</si>
  <si>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</si>
  <si>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</si>
  <si>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</si>
  <si>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</si>
  <si>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</si>
  <si>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</si>
  <si>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</si>
  <si>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</si>
  <si>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</si>
  <si>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</si>
  <si>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</si>
  <si>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</si>
  <si>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</si>
  <si>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</si>
  <si>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</si>
  <si>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</si>
  <si>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</si>
  <si>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</si>
  <si>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</si>
  <si>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</si>
  <si>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</si>
  <si>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</si>
  <si>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</si>
  <si>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</si>
  <si>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</si>
  <si>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</si>
  <si>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</si>
  <si>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</si>
  <si>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</si>
  <si>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</si>
  <si>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</si>
  <si>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</si>
  <si>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</si>
  <si>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</si>
  <si>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</si>
  <si>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</si>
  <si>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</si>
  <si>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</si>
  <si>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</si>
  <si>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</si>
  <si>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</si>
  <si>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</si>
  <si>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</si>
  <si>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</si>
  <si>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</si>
  <si>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</si>
  <si>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</si>
  <si>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</si>
  <si>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</si>
  <si>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</si>
  <si>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</si>
  <si>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</si>
  <si>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</si>
  <si>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</si>
  <si>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</si>
  <si>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</si>
  <si>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</si>
  <si>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</si>
  <si>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</si>
  <si>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</si>
  <si>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</si>
  <si>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</si>
  <si>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</si>
  <si>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</si>
  <si>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</si>
  <si>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</si>
  <si>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</si>
  <si>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</si>
  <si>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</si>
  <si>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</si>
  <si>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</si>
  <si>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</si>
  <si>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</si>
  <si>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</si>
  <si>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</si>
  <si>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</si>
  <si>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</si>
  <si>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</si>
  <si>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</si>
  <si>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</si>
  <si>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</si>
  <si>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</si>
  <si>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</si>
  <si>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</si>
  <si>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</si>
  <si>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</si>
  <si>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</si>
  <si>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</si>
  <si>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</si>
  <si>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</si>
  <si>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</si>
  <si>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</si>
  <si>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</si>
  <si>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</si>
  <si>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</si>
  <si>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</si>
  <si>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</si>
  <si>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</si>
  <si>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</si>
  <si>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</si>
  <si>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</si>
  <si>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</si>
  <si>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</si>
  <si>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</si>
  <si>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</si>
  <si>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</si>
  <si>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</si>
  <si>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</si>
  <si>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</si>
  <si>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</si>
  <si>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</si>
  <si>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</si>
  <si>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</si>
  <si>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</si>
  <si>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</si>
  <si>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</si>
  <si>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</si>
  <si>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</si>
  <si>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</si>
  <si>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</si>
  <si>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</si>
  <si>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</si>
  <si>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</si>
  <si>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</si>
  <si>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</si>
  <si>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</si>
  <si>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</si>
  <si>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</si>
  <si>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</si>
  <si>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</si>
  <si>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</si>
  <si>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</si>
  <si>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</si>
  <si>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</si>
  <si>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</si>
  <si>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</si>
  <si>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</si>
  <si>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</si>
  <si>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</si>
  <si>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</si>
  <si>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</si>
  <si>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</si>
  <si>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</si>
  <si>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</si>
  <si>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</si>
  <si>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</si>
  <si>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</si>
  <si>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</si>
  <si>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</si>
  <si>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</si>
  <si>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</si>
  <si>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</si>
  <si>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</si>
  <si>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</si>
  <si>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</si>
  <si>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</si>
  <si>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</si>
  <si>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</si>
  <si>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</si>
  <si>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</si>
  <si>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</si>
  <si>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</si>
  <si>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</si>
  <si>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</si>
  <si>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</si>
  <si>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</si>
  <si>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</si>
  <si>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</si>
  <si>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</si>
  <si>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</si>
  <si>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</si>
  <si>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</si>
  <si>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</si>
  <si>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</si>
  <si>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</si>
  <si>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</si>
  <si>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</si>
  <si>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</si>
  <si>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</si>
  <si>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</si>
  <si>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</si>
  <si>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</si>
  <si>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</si>
  <si>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</si>
  <si>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</si>
  <si>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</si>
  <si>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</si>
  <si>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</si>
  <si>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</si>
  <si>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</si>
  <si>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</si>
  <si>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</si>
  <si>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</si>
  <si>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</si>
  <si>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</si>
  <si>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</si>
  <si>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</si>
  <si>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</si>
  <si>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</si>
  <si>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</si>
  <si>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</si>
  <si>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</si>
  <si>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</si>
  <si>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</si>
  <si>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</si>
  <si>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</si>
  <si>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</si>
  <si>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</si>
  <si>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</si>
  <si>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</si>
  <si>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</si>
  <si>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</si>
  <si>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</si>
  <si>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</si>
  <si>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</si>
  <si>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</si>
  <si>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</si>
  <si>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</si>
  <si>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</si>
  <si>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</si>
  <si>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</si>
  <si>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</si>
  <si>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</si>
  <si>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</si>
  <si>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</si>
  <si>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</si>
  <si>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</si>
  <si>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</si>
  <si>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</si>
  <si>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</si>
  <si>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</si>
  <si>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</si>
  <si>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</si>
  <si>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</si>
  <si>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</si>
  <si>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</si>
  <si>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</si>
  <si>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</si>
  <si>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</si>
  <si>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</si>
  <si>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</si>
  <si>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</si>
  <si>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</si>
  <si>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</si>
  <si>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</si>
  <si>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</si>
  <si>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</si>
  <si>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</si>
  <si>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</si>
  <si>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</si>
  <si>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</si>
  <si>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</si>
  <si>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</si>
  <si>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</si>
  <si>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</si>
  <si>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</si>
  <si>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</si>
  <si>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</si>
  <si>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</si>
  <si>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</si>
  <si>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</si>
  <si>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</si>
  <si>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</si>
  <si>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</si>
  <si>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</si>
  <si>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</si>
  <si>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</si>
  <si>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</si>
  <si>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</si>
  <si>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</si>
  <si>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</si>
  <si>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</si>
  <si>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</si>
  <si>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</si>
  <si>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</si>
  <si>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</si>
  <si>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</si>
  <si>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</si>
  <si>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</si>
  <si>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</si>
  <si>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</si>
  <si>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</si>
  <si>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</si>
  <si>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</si>
  <si>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</si>
  <si>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</si>
  <si>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</si>
  <si>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</si>
  <si>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</si>
  <si>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</si>
  <si>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</si>
  <si>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</si>
  <si>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</si>
  <si>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</si>
  <si>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</si>
  <si>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</si>
  <si>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</si>
  <si>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</si>
  <si>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</si>
  <si>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</si>
  <si>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</si>
  <si>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</si>
  <si>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</si>
  <si>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</si>
  <si>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</si>
  <si>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</si>
  <si>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</si>
  <si>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</si>
  <si>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</si>
  <si>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</si>
  <si>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</si>
  <si>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</si>
  <si>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</si>
  <si>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</si>
  <si>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</si>
  <si>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</si>
  <si>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</si>
  <si>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</si>
  <si>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</si>
  <si>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</si>
  <si>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</si>
  <si>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</si>
  <si>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</si>
  <si>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</si>
  <si>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</si>
  <si>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</si>
  <si>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</si>
  <si>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</si>
  <si>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</si>
  <si>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</si>
  <si>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</si>
  <si>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</si>
  <si>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</si>
  <si>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</si>
  <si>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</si>
  <si>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</si>
  <si>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</si>
  <si>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</si>
  <si>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</si>
  <si>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</si>
  <si>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</si>
  <si>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</si>
  <si>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</si>
  <si>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</si>
  <si>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</si>
  <si>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</si>
  <si>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</si>
  <si>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</si>
  <si>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</si>
  <si>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</si>
  <si>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</si>
  <si>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</si>
  <si>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</si>
  <si>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</si>
  <si>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</si>
  <si>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</si>
  <si>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</si>
  <si>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</si>
  <si>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</si>
  <si>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</si>
  <si>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</si>
  <si>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</si>
  <si>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</si>
  <si>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</si>
  <si>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</si>
  <si>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</si>
  <si>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</si>
  <si>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</si>
  <si>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</si>
  <si>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</si>
  <si>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</si>
  <si>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</si>
  <si>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</si>
  <si>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</si>
  <si>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</si>
  <si>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</si>
  <si>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</si>
  <si>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</si>
  <si>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</si>
  <si>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</si>
  <si>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</si>
  <si>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</si>
  <si>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</si>
  <si>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</si>
  <si>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</si>
  <si>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</si>
  <si>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</si>
  <si>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</si>
  <si>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</si>
  <si>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</si>
  <si>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</si>
  <si>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</si>
  <si>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</si>
  <si>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</si>
  <si>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</si>
  <si>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</si>
  <si>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</si>
  <si>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</si>
  <si>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</si>
  <si>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</si>
  <si>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</si>
  <si>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</si>
  <si>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</si>
  <si>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</si>
  <si>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</si>
  <si>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</si>
  <si>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</si>
  <si>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</si>
  <si>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</si>
  <si>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</si>
  <si>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</si>
  <si>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</si>
  <si>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</si>
  <si>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</si>
  <si>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</si>
  <si>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</si>
  <si>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</si>
  <si>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</si>
  <si>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</si>
  <si>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</si>
  <si>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</si>
  <si>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</si>
  <si>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</si>
  <si>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</si>
  <si>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</si>
  <si>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</si>
  <si>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</si>
  <si>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</si>
  <si>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</si>
  <si>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</si>
  <si>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</si>
  <si>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</si>
  <si>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</si>
  <si>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</si>
  <si>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</si>
  <si>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</si>
  <si>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</si>
  <si>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</si>
  <si>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</si>
  <si>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</si>
  <si>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</si>
  <si>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</si>
  <si>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</si>
  <si>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</si>
  <si>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</si>
  <si>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</si>
  <si>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</si>
  <si>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</si>
  <si>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</si>
  <si>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</si>
  <si>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</si>
  <si>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</si>
  <si>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</si>
  <si>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</si>
  <si>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</si>
  <si>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</si>
  <si>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</si>
  <si>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</si>
  <si>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</si>
  <si>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</si>
  <si>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</si>
  <si>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</si>
  <si>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</si>
  <si>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</si>
  <si>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</si>
  <si>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</si>
  <si>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</si>
  <si>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</si>
  <si>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</si>
  <si>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</si>
  <si>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</si>
  <si>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</si>
  <si>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</si>
  <si>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</si>
  <si>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</si>
  <si>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</si>
  <si>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</si>
  <si>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</si>
  <si>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</si>
  <si>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</si>
  <si>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</si>
  <si>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</si>
  <si>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</si>
  <si>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</si>
  <si>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</si>
  <si>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</si>
  <si>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</si>
  <si>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</si>
  <si>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</si>
  <si>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</si>
  <si>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</si>
  <si>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</si>
  <si>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</si>
  <si>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</si>
  <si>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</si>
  <si>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</si>
  <si>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</si>
  <si>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</si>
  <si>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</si>
  <si>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</si>
  <si>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</si>
  <si>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</si>
  <si>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</si>
  <si>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</si>
  <si>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</si>
  <si>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</si>
  <si>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</si>
  <si>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</si>
  <si>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</si>
  <si>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</si>
  <si>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</si>
  <si>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</si>
  <si>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</si>
  <si>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</si>
  <si>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</si>
  <si>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</si>
  <si>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</si>
  <si>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</si>
  <si>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</si>
  <si>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</si>
  <si>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</si>
  <si>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</si>
  <si>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</si>
  <si>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</si>
  <si>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</si>
  <si>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</si>
  <si>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</si>
  <si>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</si>
  <si>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</si>
  <si>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</si>
  <si>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</si>
  <si>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</si>
  <si>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</si>
  <si>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</si>
  <si>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</si>
  <si>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</si>
  <si>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</si>
  <si>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</si>
  <si>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</si>
  <si>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</si>
  <si>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</si>
  <si>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</si>
  <si>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</si>
  <si>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</si>
  <si>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</si>
  <si>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</si>
  <si>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</si>
  <si>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</si>
  <si>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</si>
  <si>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</si>
  <si>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</si>
  <si>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</si>
  <si>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</si>
  <si>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</si>
  <si>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</si>
  <si>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</si>
  <si>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</si>
  <si>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</si>
  <si>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</si>
  <si>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</si>
  <si>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</si>
  <si>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</si>
  <si>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</si>
  <si>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</si>
  <si>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</si>
  <si>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</si>
  <si>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</si>
  <si>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</si>
  <si>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</si>
  <si>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</si>
  <si>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</si>
  <si>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</si>
  <si>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</si>
  <si>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</si>
  <si>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</si>
  <si>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</si>
  <si>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</si>
  <si>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</si>
  <si>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</si>
  <si>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</si>
  <si>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</si>
  <si>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</si>
  <si>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</si>
  <si>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</si>
  <si>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</si>
  <si>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</si>
  <si>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</si>
  <si>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</si>
  <si>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</si>
  <si>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</si>
  <si>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</si>
  <si>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</si>
  <si>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</si>
  <si>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</si>
  <si>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</si>
  <si>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</si>
  <si>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</si>
  <si>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</si>
  <si>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</si>
  <si>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</si>
  <si>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</si>
  <si>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</si>
  <si>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</si>
  <si>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</si>
  <si>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</si>
  <si>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</si>
  <si>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</si>
  <si>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</si>
  <si>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</si>
  <si>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</si>
  <si>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</si>
  <si>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</si>
  <si>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</si>
  <si>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</si>
  <si>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</si>
  <si>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</si>
  <si>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</si>
  <si>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</si>
  <si>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</si>
  <si>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</si>
  <si>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</si>
  <si>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</si>
  <si>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</si>
  <si>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</si>
  <si>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</si>
  <si>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</si>
  <si>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</si>
  <si>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</si>
  <si>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</si>
  <si>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</si>
  <si>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</si>
  <si>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</si>
  <si>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</si>
  <si>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</si>
  <si>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</si>
  <si>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</si>
  <si>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</si>
  <si>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</si>
  <si>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</si>
  <si>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</si>
  <si>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</si>
  <si>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</si>
  <si>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</si>
  <si>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</si>
  <si>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</si>
  <si>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</si>
  <si>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</si>
  <si>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</si>
  <si>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</si>
  <si>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</si>
  <si>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</si>
  <si>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</si>
  <si>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</si>
  <si>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</si>
  <si>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</si>
  <si>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</si>
  <si>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</si>
  <si>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</si>
  <si>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</si>
  <si>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</si>
  <si>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</si>
  <si>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</si>
  <si>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</si>
  <si>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</si>
  <si>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</si>
  <si>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</si>
  <si>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</si>
  <si>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</si>
  <si>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</si>
  <si>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</si>
  <si>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</si>
  <si>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</si>
  <si>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</si>
  <si>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</si>
  <si>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</si>
  <si>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</si>
  <si>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</si>
  <si>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</si>
  <si>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</si>
  <si>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</si>
  <si>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</si>
  <si>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</si>
  <si>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</si>
  <si>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</si>
  <si>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</si>
  <si>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</si>
  <si>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</si>
  <si>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</si>
  <si>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</si>
  <si>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</si>
  <si>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</si>
  <si>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</si>
  <si>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</si>
  <si>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</si>
  <si>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</si>
  <si>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</si>
  <si>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</si>
  <si>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</si>
  <si>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</si>
  <si>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</si>
  <si>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</si>
  <si>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</si>
  <si>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</si>
  <si>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</si>
  <si>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</si>
  <si>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</si>
  <si>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</si>
  <si>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</si>
  <si>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</si>
  <si>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</si>
  <si>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</si>
  <si>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</si>
  <si>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</si>
  <si>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</si>
  <si>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</si>
  <si>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</si>
  <si>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</si>
  <si>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</si>
  <si>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</si>
  <si>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</si>
  <si>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</si>
  <si>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</si>
  <si>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</si>
  <si>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</si>
  <si>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</si>
  <si>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</si>
  <si>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</si>
  <si>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</si>
  <si>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</si>
  <si>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</si>
  <si>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</si>
  <si>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</si>
  <si>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</si>
  <si>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</si>
  <si>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</si>
  <si>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</si>
  <si>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</si>
  <si>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</si>
  <si>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</si>
  <si>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</si>
  <si>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</si>
  <si>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</si>
  <si>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</si>
  <si>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</si>
  <si>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</si>
  <si>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</si>
  <si>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</si>
  <si>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</si>
  <si>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</si>
  <si>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</si>
  <si>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</si>
  <si>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</si>
  <si>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</si>
  <si>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</si>
  <si>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</si>
  <si>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</si>
  <si>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</si>
  <si>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</si>
  <si>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</si>
  <si>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</si>
  <si>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</si>
  <si>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</si>
  <si>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</si>
  <si>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</si>
  <si>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</si>
  <si>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</si>
  <si>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</si>
  <si>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</si>
  <si>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</si>
  <si>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</si>
  <si>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</si>
  <si>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</si>
  <si>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</si>
  <si>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</si>
  <si>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</si>
  <si>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</si>
  <si>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</si>
  <si>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</si>
  <si>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</si>
  <si>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</si>
  <si>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</si>
  <si>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</si>
  <si>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</si>
  <si>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</si>
  <si>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</si>
  <si>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</si>
  <si>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</si>
  <si>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</si>
  <si>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</si>
  <si>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</si>
  <si>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</si>
  <si>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</si>
  <si>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</si>
  <si>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</si>
  <si>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</si>
  <si>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</si>
  <si>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</si>
  <si>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</si>
  <si>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</si>
  <si>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</si>
  <si>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</si>
  <si>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</si>
  <si>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</si>
  <si>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</si>
  <si>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</si>
  <si>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</si>
  <si>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</si>
  <si>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</si>
  <si>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</si>
  <si>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</si>
  <si>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</si>
  <si>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</si>
  <si>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</si>
  <si>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</si>
  <si>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</si>
  <si>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</si>
  <si>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</si>
  <si>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</si>
  <si>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</si>
  <si>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</si>
  <si>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</si>
  <si>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</si>
  <si>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</si>
  <si>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</si>
  <si>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</si>
  <si>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</si>
  <si>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</si>
  <si>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</si>
  <si>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</si>
  <si>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</si>
  <si>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</si>
  <si>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</si>
  <si>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</si>
  <si>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</si>
  <si>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</si>
  <si>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</si>
  <si>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</si>
  <si>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</si>
  <si>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</si>
  <si>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</si>
  <si>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</si>
  <si>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</si>
  <si>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</si>
  <si>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</si>
  <si>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</si>
  <si>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</si>
  <si>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</si>
  <si>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</si>
  <si>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</si>
  <si>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</si>
  <si>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</si>
  <si>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</si>
  <si>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</si>
  <si>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</si>
  <si>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</si>
  <si>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</si>
  <si>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</si>
  <si>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</si>
  <si>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</si>
  <si>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</si>
  <si>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</si>
  <si>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</si>
  <si>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</si>
  <si>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</si>
  <si>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</si>
  <si>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</si>
  <si>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</si>
  <si>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</si>
  <si>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</si>
  <si>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</si>
  <si>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</si>
  <si>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</si>
  <si>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</si>
  <si>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</si>
  <si>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</si>
  <si>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</si>
  <si>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</si>
  <si>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</si>
  <si>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</si>
  <si>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</si>
  <si>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</si>
  <si>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</si>
  <si>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</si>
  <si>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</si>
  <si>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</si>
  <si>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</si>
  <si>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</si>
  <si>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</si>
  <si>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</si>
  <si>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</si>
  <si>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</si>
  <si>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</si>
  <si>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</si>
  <si>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</si>
  <si>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</si>
  <si>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</si>
  <si>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</si>
  <si>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</si>
  <si>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</si>
  <si>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</si>
  <si>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</si>
  <si>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</si>
  <si>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</si>
  <si>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</si>
  <si>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</si>
  <si>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</si>
  <si>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</si>
  <si>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</si>
  <si>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</si>
  <si>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</si>
  <si>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</si>
  <si>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</si>
  <si>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</si>
  <si>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</si>
  <si>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</si>
  <si>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</si>
  <si>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</si>
  <si>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</si>
  <si>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</si>
  <si>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</si>
  <si>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</si>
  <si>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</si>
  <si>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</si>
  <si>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</si>
  <si>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</si>
  <si>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</si>
  <si>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</si>
  <si>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</si>
  <si>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</si>
  <si>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</si>
  <si>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</si>
  <si>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</si>
  <si>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</si>
  <si>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</si>
  <si>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</si>
  <si>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</si>
  <si>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</si>
  <si>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</si>
  <si>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</si>
  <si>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</si>
  <si>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</si>
  <si>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</si>
  <si>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</si>
  <si>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</si>
  <si>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</si>
  <si>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</si>
  <si>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</si>
  <si>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</si>
  <si>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</si>
  <si>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</si>
  <si>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</si>
  <si>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</si>
  <si>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</si>
  <si>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</si>
  <si>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</si>
  <si>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</si>
  <si>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</si>
  <si>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</si>
  <si>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</si>
  <si>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</si>
  <si>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</si>
  <si>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</si>
  <si>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</si>
  <si>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</si>
  <si>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</si>
  <si>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</si>
  <si>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</si>
  <si>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</si>
  <si>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</si>
  <si>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</si>
  <si>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</si>
  <si>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</si>
  <si>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</si>
  <si>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</si>
  <si>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</si>
  <si>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</si>
  <si>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</si>
  <si>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</si>
  <si>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</si>
  <si>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</si>
  <si>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</si>
  <si>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</si>
  <si>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</si>
  <si>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</si>
  <si>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</si>
  <si>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</si>
  <si>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</si>
  <si>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</si>
  <si>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</si>
  <si>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</si>
  <si>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</si>
  <si>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</si>
  <si>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</si>
  <si>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</si>
  <si>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</si>
  <si>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</si>
  <si>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</si>
  <si>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</si>
  <si>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</si>
  <si>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</si>
  <si>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</si>
  <si>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</si>
  <si>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</si>
  <si>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</si>
  <si>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</si>
  <si>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</si>
  <si>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</si>
  <si>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</si>
  <si>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</si>
  <si>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</si>
  <si>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</si>
  <si>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</si>
  <si>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</si>
  <si>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</si>
  <si>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</si>
  <si>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</si>
  <si>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</si>
  <si>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</si>
  <si>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</si>
  <si>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</si>
  <si>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</si>
  <si>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</si>
  <si>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</si>
  <si>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</si>
  <si>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</si>
  <si>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</si>
  <si>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</si>
  <si>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</si>
  <si>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</si>
  <si>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</si>
  <si>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</si>
  <si>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</si>
  <si>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</si>
  <si>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</si>
  <si>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</si>
  <si>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</si>
  <si>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</si>
  <si>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</si>
  <si>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</si>
  <si>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</si>
  <si>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</si>
  <si>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</si>
  <si>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</si>
  <si>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</si>
  <si>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</si>
  <si>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</si>
  <si>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</si>
  <si>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</si>
  <si>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</si>
  <si>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</si>
  <si>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</si>
  <si>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</si>
  <si>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</si>
  <si>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</si>
  <si>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</si>
  <si>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</si>
  <si>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</si>
  <si>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</si>
  <si>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</si>
  <si>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</si>
  <si>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</si>
  <si>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</si>
  <si>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</si>
  <si>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</si>
  <si>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</si>
  <si>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</si>
  <si>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</si>
  <si>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</si>
  <si>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</si>
  <si>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</si>
  <si>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</si>
  <si>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</si>
  <si>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</si>
  <si>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</si>
  <si>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</si>
  <si>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</si>
  <si>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</si>
  <si>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</si>
  <si>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</si>
  <si>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</si>
  <si>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</si>
  <si>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</si>
  <si>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</si>
  <si>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</si>
  <si>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</si>
  <si>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</si>
  <si>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</si>
  <si>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</si>
  <si>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</si>
  <si>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</si>
  <si>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</si>
  <si>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</si>
  <si>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</si>
  <si>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</si>
  <si>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</si>
  <si>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</si>
  <si>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</si>
  <si>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</si>
  <si>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</si>
  <si>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</si>
  <si>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</si>
  <si>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</si>
  <si>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</si>
  <si>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</si>
  <si>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</si>
  <si>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</si>
  <si>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</si>
  <si>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</si>
  <si>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</si>
  <si>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</si>
  <si>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</si>
  <si>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</si>
  <si>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</si>
  <si>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</si>
  <si>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</si>
  <si>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</si>
  <si>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</si>
  <si>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</si>
  <si>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</si>
  <si>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</si>
  <si>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</si>
  <si>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</si>
  <si>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</si>
  <si>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</si>
  <si>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</si>
  <si>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</si>
  <si>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</si>
  <si>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</si>
  <si>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</si>
  <si>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</si>
  <si>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</si>
  <si>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</si>
  <si>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</si>
  <si>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</si>
  <si>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</si>
  <si>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</si>
  <si>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</si>
  <si>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</si>
  <si>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</si>
  <si>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</si>
  <si>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</si>
  <si>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</si>
  <si>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</si>
  <si>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</si>
  <si>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</si>
  <si>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</si>
  <si>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</si>
  <si>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</si>
  <si>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</si>
  <si>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</si>
  <si>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</si>
  <si>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</si>
  <si>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</si>
  <si>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</si>
  <si>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</si>
  <si>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</si>
  <si>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</si>
  <si>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</si>
  <si>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</si>
  <si>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</si>
  <si>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</si>
  <si>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</si>
  <si>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</si>
  <si>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</si>
  <si>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</si>
  <si>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</si>
  <si>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</si>
  <si>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</si>
  <si>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</si>
  <si>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</si>
  <si>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</si>
  <si>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</si>
  <si>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</si>
  <si>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</si>
  <si>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</si>
  <si>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</si>
  <si>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</si>
  <si>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</si>
  <si>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</si>
  <si>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</si>
  <si>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</si>
  <si>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</si>
  <si>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</si>
  <si>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</si>
  <si>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</si>
  <si>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</si>
  <si>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</si>
  <si>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</si>
  <si>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</si>
  <si>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</si>
  <si>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</si>
  <si>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</si>
  <si>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</si>
  <si>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</si>
  <si>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</si>
  <si>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</si>
  <si>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</si>
  <si>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</si>
  <si>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</si>
  <si>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</si>
  <si>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</si>
  <si>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</si>
  <si>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</si>
  <si>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</si>
  <si>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</si>
  <si>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</si>
  <si>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</si>
  <si>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</si>
  <si>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</si>
  <si>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</si>
  <si>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</si>
  <si>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</si>
  <si>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</si>
  <si>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</si>
  <si>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</si>
  <si>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</si>
  <si>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</si>
  <si>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</si>
  <si>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</si>
  <si>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</si>
  <si>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</si>
  <si>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</si>
  <si>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</si>
  <si>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</si>
  <si>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</si>
  <si>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</si>
  <si>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</si>
  <si>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</si>
  <si>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</si>
  <si>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</si>
  <si>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</si>
  <si>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</si>
  <si>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</si>
  <si>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</si>
  <si>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</si>
  <si>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</si>
  <si>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</si>
  <si>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</si>
  <si>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</si>
  <si>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</si>
  <si>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</si>
  <si>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</si>
  <si>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</si>
  <si>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</si>
  <si>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</si>
  <si>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</si>
  <si>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</si>
  <si>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</si>
  <si>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</si>
  <si>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</si>
  <si>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</si>
  <si>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</si>
  <si>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</si>
  <si>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</si>
  <si>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</si>
  <si>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</si>
  <si>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</si>
  <si>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</si>
  <si>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</si>
  <si>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</si>
  <si>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</si>
  <si>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</si>
  <si>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</si>
  <si>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</si>
  <si>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</si>
  <si>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</si>
  <si>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</si>
  <si>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</si>
  <si>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</si>
  <si>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</si>
  <si>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</si>
  <si>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</si>
  <si>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</si>
  <si>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</si>
  <si>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</si>
  <si>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</si>
  <si>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</si>
  <si>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</si>
  <si>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</si>
  <si>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</si>
  <si>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</si>
  <si>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</si>
  <si>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</si>
  <si>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</si>
  <si>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</si>
  <si>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</si>
  <si>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</si>
  <si>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</si>
  <si>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</si>
  <si>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</si>
  <si>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</si>
  <si>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</si>
  <si>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</si>
  <si>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</si>
  <si>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</si>
  <si>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</si>
  <si>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</si>
  <si>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</si>
  <si>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</si>
  <si>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</si>
  <si>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</si>
  <si>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</si>
  <si>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</si>
  <si>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</si>
  <si>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</si>
  <si>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</si>
  <si>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</si>
  <si>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</si>
  <si>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</si>
  <si>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</si>
  <si>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</si>
  <si>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</si>
  <si>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</si>
  <si>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</si>
  <si>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</si>
  <si>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</si>
  <si>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</si>
  <si>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</si>
  <si>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</si>
  <si>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</si>
  <si>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</si>
  <si>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</si>
  <si>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</si>
  <si>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</si>
  <si>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</si>
  <si>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</si>
  <si>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</si>
  <si>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</si>
  <si>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</si>
  <si>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</si>
  <si>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</si>
  <si>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</si>
  <si>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</si>
  <si>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</si>
  <si>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</si>
  <si>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</si>
  <si>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</si>
  <si>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</si>
  <si>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</si>
  <si>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</si>
  <si>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</si>
  <si>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</si>
  <si>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</si>
  <si>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</si>
  <si>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</si>
  <si>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</si>
  <si>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</si>
  <si>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</si>
  <si>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</si>
  <si>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</si>
  <si>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</si>
  <si>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</si>
  <si>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</si>
  <si>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</si>
  <si>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</si>
  <si>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</si>
  <si>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</si>
  <si>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</si>
  <si>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</si>
  <si>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</si>
  <si>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</si>
  <si>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</si>
  <si>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</si>
  <si>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</si>
  <si>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</si>
  <si>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</si>
  <si>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</si>
  <si>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</si>
  <si>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</si>
  <si>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</si>
  <si>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</si>
  <si>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</si>
  <si>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</si>
  <si>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</si>
  <si>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</si>
  <si>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</si>
  <si>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</si>
  <si>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</si>
  <si>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</si>
  <si>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</si>
  <si>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</si>
  <si>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</si>
  <si>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</si>
  <si>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</si>
  <si>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</si>
  <si>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</si>
  <si>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</si>
  <si>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</si>
  <si>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</si>
  <si>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</si>
  <si>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</si>
  <si>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</si>
  <si>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</si>
  <si>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</si>
  <si>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</si>
  <si>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</si>
  <si>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</si>
  <si>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</si>
  <si>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</si>
  <si>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</si>
  <si>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</si>
  <si>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</si>
  <si>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</si>
  <si>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</si>
  <si>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</si>
  <si>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</si>
  <si>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</si>
  <si>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</si>
  <si>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</si>
  <si>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</si>
  <si>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</si>
  <si>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</si>
  <si>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</si>
  <si>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</si>
  <si>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</si>
  <si>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</si>
  <si>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</si>
  <si>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</si>
  <si>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</si>
  <si>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</si>
  <si>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</si>
  <si>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</si>
  <si>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</si>
  <si>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</si>
  <si>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</si>
  <si>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</si>
  <si>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</si>
  <si>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</si>
  <si>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</si>
  <si>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</si>
  <si>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</si>
  <si>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</si>
  <si>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</si>
  <si>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</si>
  <si>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</si>
  <si>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</si>
  <si>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</si>
  <si>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</si>
  <si>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</si>
  <si>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</si>
  <si>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</si>
  <si>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</si>
  <si>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</si>
  <si>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</si>
  <si>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</si>
  <si>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</si>
  <si>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</si>
  <si>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</si>
  <si>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</si>
  <si>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</si>
  <si>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</si>
  <si>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</si>
  <si>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</si>
  <si>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</si>
  <si>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</si>
  <si>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</si>
  <si>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</si>
  <si>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</si>
  <si>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</si>
  <si>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</si>
  <si>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</si>
  <si>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</si>
  <si>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</si>
  <si>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</si>
  <si>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</si>
  <si>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</si>
  <si>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</si>
  <si>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</si>
  <si>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</si>
  <si>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</si>
  <si>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</si>
  <si>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</si>
  <si>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</si>
  <si>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</si>
  <si>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</si>
  <si>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</si>
  <si>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</si>
  <si>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</si>
  <si>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</si>
  <si>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</si>
  <si>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</si>
  <si>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</si>
  <si>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</si>
  <si>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</si>
  <si>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</si>
  <si>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</si>
  <si>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</si>
  <si>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</si>
  <si>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</si>
  <si>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</si>
  <si>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</si>
  <si>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</si>
  <si>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</si>
  <si>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</si>
  <si>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</si>
  <si>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</si>
  <si>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</si>
  <si>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</si>
  <si>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</si>
  <si>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</si>
  <si>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</si>
  <si>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</si>
  <si>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</si>
  <si>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</si>
  <si>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</si>
  <si>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</si>
  <si>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</si>
  <si>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</si>
  <si>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</si>
  <si>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</si>
  <si>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</si>
  <si>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</si>
  <si>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</si>
  <si>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</si>
  <si>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</si>
  <si>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</si>
  <si>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</si>
  <si>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</si>
  <si>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</si>
  <si>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</si>
  <si>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</si>
  <si>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</si>
  <si>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</si>
  <si>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</si>
  <si>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</si>
  <si>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</si>
  <si>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</si>
  <si>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</si>
  <si>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</si>
  <si>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</si>
  <si>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</si>
  <si>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</si>
  <si>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</si>
  <si>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</si>
  <si>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</si>
  <si>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</si>
  <si>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</si>
  <si>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</si>
  <si>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</si>
  <si>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</si>
  <si>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</si>
  <si>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</si>
  <si>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</si>
  <si>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</si>
  <si>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</si>
  <si>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</si>
  <si>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</si>
  <si>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</si>
  <si>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</si>
  <si>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</si>
  <si>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</si>
  <si>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</si>
  <si>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</si>
  <si>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</si>
  <si>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</si>
  <si>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</si>
  <si>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</si>
  <si>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</si>
  <si>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</si>
  <si>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</si>
  <si>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</si>
  <si>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</si>
  <si>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</si>
  <si>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</si>
  <si>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</si>
  <si>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</si>
  <si>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</si>
  <si>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</si>
  <si>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</si>
  <si>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</si>
  <si>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</si>
  <si>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</si>
  <si>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</si>
  <si>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</si>
  <si>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</si>
  <si>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</si>
  <si>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</si>
  <si>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</si>
  <si>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</si>
  <si>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</si>
  <si>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</si>
  <si>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</si>
  <si>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</si>
  <si>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</si>
  <si>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</si>
  <si>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</si>
  <si>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</si>
  <si>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</si>
  <si>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</si>
  <si>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</si>
  <si>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</si>
  <si>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</si>
  <si>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</si>
  <si>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</si>
  <si>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</si>
  <si>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</si>
  <si>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</si>
  <si>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</si>
  <si>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</si>
  <si>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</si>
  <si>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</si>
  <si>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</si>
  <si>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</si>
  <si>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</si>
  <si>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</si>
  <si>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</si>
  <si>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</si>
  <si>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</si>
  <si>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</si>
  <si>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</si>
  <si>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</si>
  <si>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</si>
  <si>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</si>
  <si>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</si>
  <si>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</si>
  <si>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</si>
  <si>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</si>
  <si>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</si>
  <si>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</si>
  <si>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</si>
  <si>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</si>
  <si>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</si>
  <si>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</si>
  <si>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</si>
  <si>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</si>
  <si>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</si>
  <si>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</si>
  <si>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</si>
  <si>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</si>
  <si>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</si>
  <si>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</si>
  <si>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</si>
  <si>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</si>
  <si>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</si>
  <si>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</si>
  <si>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</si>
  <si>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</si>
  <si>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</si>
  <si>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</si>
  <si>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</si>
  <si>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</si>
  <si>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</si>
  <si>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</si>
  <si>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</si>
  <si>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</si>
  <si>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</si>
  <si>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</si>
  <si>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</si>
  <si>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</si>
  <si>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</si>
  <si>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</si>
  <si>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</si>
  <si>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</si>
  <si>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</si>
  <si>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</si>
  <si>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</si>
  <si>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</si>
  <si>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</si>
  <si>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</si>
  <si>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</si>
  <si>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</si>
  <si>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</si>
  <si>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</si>
  <si>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</si>
  <si>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</si>
  <si>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</si>
  <si>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</si>
  <si>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</si>
  <si>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</si>
  <si>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</si>
  <si>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</si>
  <si>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</si>
  <si>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</si>
  <si>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</si>
  <si>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</si>
  <si>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</si>
  <si>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</si>
  <si>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</si>
  <si>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</si>
  <si>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</si>
  <si>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</si>
  <si>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</si>
  <si>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</si>
  <si>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</si>
  <si>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</si>
  <si>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</si>
  <si>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</si>
  <si>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</si>
  <si>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</si>
  <si>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</si>
  <si>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</si>
  <si>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</si>
  <si>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</si>
  <si>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</si>
  <si>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</si>
  <si>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</si>
  <si>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</si>
  <si>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</si>
  <si>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</si>
  <si>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</si>
  <si>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</si>
  <si>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</si>
  <si>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</si>
  <si>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</si>
  <si>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</si>
  <si>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</si>
  <si>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</si>
  <si>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</si>
  <si>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</si>
  <si>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</si>
  <si>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</si>
  <si>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</si>
  <si>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</si>
  <si>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</si>
  <si>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</si>
  <si>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</si>
  <si>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</si>
  <si>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</si>
  <si>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</si>
  <si>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</si>
  <si>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</si>
  <si>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</si>
  <si>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</si>
  <si>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</si>
  <si>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</si>
  <si>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</si>
  <si>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</si>
  <si>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</si>
  <si>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</si>
  <si>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</si>
  <si>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</si>
  <si>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</si>
  <si>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</si>
  <si>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</si>
  <si>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</si>
  <si>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</si>
  <si>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</si>
  <si>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</si>
  <si>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</si>
  <si>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</si>
  <si>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</si>
  <si>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</si>
  <si>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</si>
  <si>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</si>
  <si>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</si>
  <si>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</si>
  <si>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</si>
  <si>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</si>
  <si>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</si>
  <si>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</si>
  <si>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</si>
  <si>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</si>
  <si>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</si>
  <si>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</si>
  <si>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</si>
  <si>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</si>
  <si>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</si>
  <si>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</si>
  <si>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</si>
  <si>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</si>
  <si>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</si>
  <si>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</si>
  <si>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</si>
  <si>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</si>
  <si>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</si>
  <si>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</si>
  <si>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</si>
  <si>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</si>
  <si>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</si>
  <si>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</si>
  <si>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</si>
  <si>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</si>
  <si>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</si>
  <si>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</si>
  <si>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</si>
  <si>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</si>
  <si>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</si>
  <si>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</si>
  <si>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</si>
  <si>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</si>
  <si>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</si>
  <si>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</si>
  <si>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</si>
  <si>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</si>
  <si>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</si>
  <si>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</si>
  <si>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</si>
  <si>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</si>
  <si>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</si>
  <si>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</si>
  <si>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</si>
  <si>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</si>
  <si>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</si>
  <si>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</si>
  <si>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</si>
  <si>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</si>
  <si>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</si>
  <si>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</si>
  <si>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</si>
  <si>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</si>
  <si>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</si>
  <si>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</si>
  <si>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</si>
  <si>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</si>
  <si>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</si>
  <si>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</si>
  <si>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</si>
  <si>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</si>
  <si>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</si>
  <si>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</si>
  <si>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</si>
  <si>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</si>
  <si>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</si>
  <si>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</si>
  <si>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</si>
  <si>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</si>
  <si>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</si>
  <si>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</si>
  <si>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</si>
  <si>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</si>
  <si>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</si>
  <si>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</si>
  <si>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</si>
  <si>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</si>
  <si>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</si>
  <si>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</si>
  <si>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</si>
  <si>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</si>
  <si>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</si>
  <si>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</si>
  <si>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</si>
  <si>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</si>
  <si>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</si>
  <si>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</si>
  <si>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</si>
  <si>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</si>
  <si>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</si>
  <si>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</si>
  <si>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</si>
  <si>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</si>
  <si>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</si>
  <si>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</si>
  <si>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</si>
  <si>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</si>
  <si>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</si>
  <si>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</si>
  <si>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</si>
  <si>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</si>
  <si>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</si>
  <si>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</si>
  <si>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</si>
  <si>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</si>
  <si>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</si>
  <si>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</si>
  <si>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</si>
  <si>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</si>
  <si>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</si>
  <si>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</si>
  <si>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</si>
  <si>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</si>
  <si>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</si>
  <si>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</si>
  <si>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</si>
  <si>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</si>
  <si>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</si>
  <si>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</si>
  <si>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</si>
  <si>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</si>
  <si>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</si>
  <si>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</si>
  <si>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</si>
  <si>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</si>
  <si>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</si>
  <si>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</si>
  <si>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</si>
  <si>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</si>
  <si>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</si>
  <si>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</si>
  <si>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</si>
  <si>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</si>
  <si>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</si>
  <si>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</si>
  <si>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</si>
  <si>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</si>
  <si>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</si>
  <si>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</si>
  <si>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</si>
  <si>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</si>
  <si>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</si>
  <si>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</si>
  <si>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</si>
  <si>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</si>
  <si>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</si>
  <si>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</si>
  <si>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</si>
  <si>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</si>
  <si>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</si>
  <si>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</si>
  <si>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</si>
  <si>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</si>
  <si>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</si>
  <si>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</si>
  <si>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</si>
  <si>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</si>
  <si>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</si>
  <si>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</si>
  <si>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</si>
  <si>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</si>
  <si>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</si>
  <si>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</si>
  <si>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</si>
  <si>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</si>
  <si>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</si>
  <si>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</si>
  <si>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</si>
  <si>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</si>
  <si>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</si>
  <si>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</si>
  <si>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</si>
  <si>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</si>
  <si>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</si>
  <si>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</si>
  <si>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</si>
  <si>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</si>
  <si>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</si>
  <si>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</si>
  <si>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</si>
  <si>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</si>
  <si>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</si>
  <si>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</si>
  <si>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</si>
  <si>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</si>
  <si>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</si>
  <si>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</si>
  <si>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</si>
  <si>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</si>
  <si>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</si>
  <si>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</si>
  <si>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</si>
  <si>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</si>
  <si>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</si>
  <si>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</si>
  <si>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</si>
  <si>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</si>
  <si>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</si>
  <si>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</si>
  <si>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</si>
  <si>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</si>
  <si>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</si>
  <si>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</si>
  <si>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</si>
  <si>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</si>
  <si>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</si>
  <si>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</si>
  <si>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</si>
  <si>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</si>
  <si>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</si>
  <si>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</si>
  <si>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</si>
  <si>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</si>
  <si>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</si>
  <si>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</si>
  <si>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</si>
  <si>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</si>
  <si>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</si>
  <si>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</si>
  <si>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</si>
  <si>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</si>
  <si>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</si>
  <si>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</si>
  <si>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</si>
  <si>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</si>
  <si>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</si>
  <si>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</si>
  <si>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</si>
  <si>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</si>
  <si>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</si>
  <si>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</si>
  <si>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</si>
  <si>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</si>
  <si>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</si>
  <si>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</si>
  <si>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</si>
  <si>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</si>
  <si>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</si>
  <si>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</si>
  <si>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</si>
  <si>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</si>
  <si>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</si>
  <si>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</si>
  <si>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</si>
  <si>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</si>
  <si>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</si>
  <si>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</si>
  <si>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</si>
  <si>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</si>
  <si>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</si>
  <si>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</si>
  <si>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</si>
  <si>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</si>
  <si>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</si>
  <si>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</si>
  <si>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</si>
  <si>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</si>
  <si>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</si>
  <si>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</si>
  <si>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</si>
  <si>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</si>
  <si>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</si>
  <si>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</si>
  <si>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</si>
  <si>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</si>
  <si>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</si>
  <si>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</si>
  <si>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</si>
  <si>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</si>
  <si>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</si>
  <si>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</si>
  <si>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</si>
  <si>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</si>
  <si>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</si>
  <si>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</si>
  <si>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</si>
  <si>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</si>
  <si>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</si>
  <si>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</si>
  <si>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</si>
  <si>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</si>
  <si>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</si>
  <si>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</si>
  <si>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</si>
  <si>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</si>
  <si>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</si>
  <si>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</si>
  <si>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</si>
  <si>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</si>
  <si>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</si>
  <si>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</si>
  <si>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</si>
  <si>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</si>
  <si>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</si>
  <si>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</si>
  <si>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</si>
  <si>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</si>
  <si>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</si>
  <si>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</si>
  <si>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</si>
  <si>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</si>
  <si>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</si>
  <si>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</si>
  <si>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</si>
  <si>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</si>
  <si>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</si>
  <si>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</si>
  <si>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</si>
  <si>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</si>
  <si>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</si>
  <si>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</si>
  <si>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</si>
  <si>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</si>
  <si>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</si>
  <si>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</si>
  <si>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</si>
  <si>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</si>
  <si>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</si>
  <si>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</si>
  <si>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</si>
  <si>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</si>
  <si>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</si>
  <si>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</si>
  <si>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</si>
  <si>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</si>
  <si>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</si>
  <si>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</si>
  <si>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</si>
  <si>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</si>
  <si>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</si>
  <si>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</si>
  <si>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</si>
  <si>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</si>
  <si>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</si>
  <si>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</si>
  <si>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</si>
  <si>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</si>
  <si>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</si>
  <si>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</si>
  <si>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</si>
  <si>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</si>
  <si>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</si>
  <si>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</si>
  <si>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</si>
  <si>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</si>
  <si>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</si>
  <si>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</si>
  <si>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</si>
  <si>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</si>
  <si>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</si>
  <si>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</si>
  <si>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</si>
  <si>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</si>
  <si>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</si>
  <si>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</si>
  <si>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</si>
  <si>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</si>
  <si>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</si>
  <si>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</si>
  <si>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</si>
  <si>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</si>
  <si>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</si>
  <si>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</si>
  <si>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</si>
  <si>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</si>
  <si>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</si>
  <si>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</si>
  <si>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</si>
  <si>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</si>
  <si>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</si>
  <si>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</si>
  <si>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</si>
  <si>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</si>
  <si>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</si>
  <si>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</si>
  <si>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</si>
  <si>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</si>
  <si>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</si>
  <si>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</si>
  <si>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</si>
  <si>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</si>
  <si>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</si>
  <si>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</si>
  <si>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</si>
  <si>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</si>
  <si>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</si>
  <si>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</si>
  <si>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</si>
  <si>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</si>
  <si>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</si>
  <si>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</si>
  <si>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</si>
  <si>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</si>
  <si>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</si>
  <si>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</si>
  <si>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</si>
  <si>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</si>
  <si>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</si>
  <si>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</si>
  <si>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</si>
  <si>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</si>
  <si>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</si>
  <si>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</si>
  <si>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</si>
  <si>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</si>
  <si>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</si>
  <si>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</si>
  <si>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</si>
  <si>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</si>
  <si>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</si>
  <si>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</si>
  <si>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</si>
  <si>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</si>
  <si>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</si>
  <si>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</si>
  <si>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</si>
  <si>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</si>
  <si>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</si>
  <si>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</si>
  <si>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</si>
  <si>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</si>
  <si>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</si>
  <si>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</si>
  <si>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</si>
  <si>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</si>
  <si>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</si>
  <si>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</si>
  <si>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</si>
  <si>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</si>
  <si>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</si>
  <si>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</si>
  <si>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</si>
  <si>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</si>
  <si>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</si>
  <si>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</si>
  <si>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</si>
  <si>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</si>
  <si>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</si>
  <si>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</si>
  <si>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</si>
  <si>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</si>
  <si>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</si>
  <si>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</si>
  <si>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</si>
  <si>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</si>
  <si>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</si>
  <si>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</si>
  <si>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</si>
  <si>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</si>
  <si>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</si>
  <si>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</si>
  <si>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</si>
  <si>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</si>
  <si>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</si>
  <si>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</si>
  <si>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</si>
  <si>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</si>
  <si>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</si>
  <si>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</si>
  <si>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</si>
  <si>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</si>
  <si>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</si>
  <si>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</si>
  <si>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</si>
  <si>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</si>
  <si>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</si>
  <si>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</si>
  <si>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</si>
  <si>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</si>
  <si>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</si>
  <si>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</si>
  <si>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</si>
  <si>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</si>
  <si>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</si>
  <si>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</si>
  <si>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</si>
  <si>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</si>
  <si>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</si>
  <si>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</si>
  <si>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</si>
  <si>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</si>
  <si>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</si>
  <si>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</si>
  <si>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</si>
  <si>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</si>
  <si>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</si>
  <si>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</si>
  <si>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</si>
  <si>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</si>
  <si>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</si>
  <si>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</si>
  <si>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</si>
  <si>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</si>
  <si>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</si>
  <si>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</si>
  <si>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</si>
  <si>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</si>
  <si>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</si>
  <si>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</si>
  <si>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</si>
  <si>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</si>
  <si>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</si>
  <si>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</si>
  <si>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</si>
  <si>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</si>
  <si>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</si>
  <si>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</si>
  <si>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</si>
  <si>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</si>
  <si>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</si>
  <si>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</si>
  <si>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</si>
  <si>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</si>
  <si>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</si>
  <si>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</si>
  <si>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</si>
  <si>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</si>
  <si>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</si>
  <si>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</si>
  <si>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</si>
  <si>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</si>
  <si>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</si>
  <si>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</si>
  <si>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</si>
  <si>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</si>
  <si>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</si>
  <si>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</si>
  <si>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</si>
  <si>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</si>
  <si>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</si>
  <si>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</si>
  <si>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</si>
  <si>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</si>
  <si>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</si>
  <si>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</si>
  <si>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</si>
  <si>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</si>
  <si>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</si>
  <si>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</si>
  <si>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</si>
  <si>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</si>
  <si>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</si>
  <si>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</si>
  <si>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</si>
  <si>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</si>
  <si>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</si>
  <si>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</si>
  <si>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</si>
  <si>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</si>
  <si>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</si>
  <si>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</si>
  <si>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</si>
  <si>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</si>
  <si>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</si>
  <si>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</si>
  <si>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</si>
  <si>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</si>
  <si>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</si>
  <si>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</si>
  <si>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</si>
  <si>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</si>
  <si>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</si>
  <si>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</si>
  <si>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</si>
  <si>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</si>
  <si>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</si>
  <si>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</si>
  <si>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</si>
  <si>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</si>
  <si>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</si>
  <si>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</si>
  <si>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</si>
  <si>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</si>
  <si>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</si>
  <si>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</si>
  <si>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</si>
  <si>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</si>
  <si>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</si>
  <si>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</si>
  <si>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</si>
  <si>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</si>
  <si>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</si>
  <si>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</si>
  <si>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</si>
  <si>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</si>
  <si>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</si>
  <si>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</si>
  <si>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</si>
  <si>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</si>
  <si>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</si>
  <si>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</si>
  <si>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</si>
  <si>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</si>
  <si>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</si>
  <si>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</si>
  <si>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</si>
  <si>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</si>
  <si>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</si>
  <si>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</si>
  <si>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</si>
  <si>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</si>
  <si>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</si>
  <si>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</si>
  <si>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</si>
  <si>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</si>
  <si>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</si>
  <si>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</si>
  <si>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</si>
  <si>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</si>
  <si>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</si>
  <si>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</si>
  <si>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</si>
  <si>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</si>
  <si>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</si>
  <si>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</si>
  <si>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</si>
  <si>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</si>
  <si>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</si>
  <si>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</si>
  <si>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</si>
  <si>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</si>
  <si>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</si>
  <si>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</si>
  <si>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</si>
  <si>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</si>
  <si>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</si>
  <si>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</si>
  <si>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</si>
  <si>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</si>
  <si>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</si>
  <si>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</si>
  <si>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</si>
  <si>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</si>
  <si>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</si>
  <si>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</si>
  <si>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</si>
  <si>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</si>
  <si>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</si>
  <si>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</si>
  <si>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</si>
  <si>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</si>
  <si>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</si>
  <si>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</si>
  <si>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</si>
  <si>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</si>
  <si>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</si>
  <si>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</si>
  <si>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</si>
  <si>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</si>
  <si>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</si>
  <si>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</si>
  <si>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</si>
  <si>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</si>
  <si>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</si>
  <si>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</si>
  <si>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</si>
  <si>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</si>
  <si>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</si>
  <si>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</si>
  <si>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</si>
  <si>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</si>
  <si>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</si>
  <si>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</si>
  <si>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</si>
  <si>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</si>
  <si>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</si>
  <si>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</si>
  <si>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</si>
  <si>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</si>
  <si>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</si>
  <si>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</si>
  <si>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</si>
  <si>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</si>
  <si>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</si>
  <si>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</si>
  <si>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</si>
  <si>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</si>
  <si>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</si>
  <si>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</si>
  <si>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</si>
  <si>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</si>
  <si>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</si>
  <si>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</si>
  <si>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</si>
  <si>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</si>
  <si>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</si>
  <si>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</si>
  <si>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</si>
  <si>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</si>
  <si>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</si>
  <si>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</si>
  <si>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</si>
  <si>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</si>
  <si>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</si>
  <si>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</si>
  <si>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</si>
  <si>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</si>
  <si>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</si>
  <si>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</si>
  <si>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</si>
  <si>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</si>
  <si>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</si>
  <si>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</si>
  <si>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</si>
  <si>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</si>
  <si>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</si>
  <si>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</si>
  <si>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</si>
  <si>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</si>
  <si>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</si>
  <si>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</si>
  <si>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</si>
  <si>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</si>
  <si>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</si>
  <si>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</si>
  <si>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</si>
  <si>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</si>
  <si>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</si>
  <si>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</si>
  <si>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</si>
  <si>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</si>
  <si>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</si>
  <si>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</si>
  <si>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</si>
  <si>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</si>
  <si>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</si>
  <si>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</si>
  <si>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</si>
  <si>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</si>
  <si>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</si>
  <si>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</si>
  <si>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</si>
  <si>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</si>
  <si>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</si>
  <si>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</si>
  <si>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</si>
  <si>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</si>
  <si>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</si>
  <si>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</si>
  <si>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</si>
  <si>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</si>
  <si>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</si>
  <si>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</si>
  <si>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</si>
  <si>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</si>
  <si>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</si>
  <si>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</si>
  <si>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</si>
  <si>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</si>
  <si>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</si>
  <si>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</si>
  <si>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</si>
  <si>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</si>
  <si>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</si>
  <si>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</si>
  <si>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</si>
  <si>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</si>
  <si>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</si>
  <si>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</si>
  <si>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</si>
  <si>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</si>
  <si>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</si>
  <si>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</si>
  <si>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</si>
  <si>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</si>
  <si>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</si>
  <si>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</si>
  <si>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</si>
  <si>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</si>
  <si>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</si>
  <si>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</si>
  <si>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</si>
  <si>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</si>
  <si>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</si>
  <si>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</si>
  <si>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</si>
  <si>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</si>
  <si>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</si>
  <si>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</si>
  <si>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</si>
  <si>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</si>
  <si>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</si>
  <si>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</si>
  <si>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</si>
  <si>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</si>
  <si>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</si>
  <si>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</si>
  <si>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</si>
  <si>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</si>
  <si>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</si>
  <si>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</si>
  <si>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</si>
  <si>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</si>
  <si>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</si>
  <si>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</si>
  <si>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</si>
  <si>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</si>
  <si>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</si>
  <si>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</si>
  <si>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</si>
  <si>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</si>
  <si>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</si>
  <si>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</si>
  <si>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</si>
  <si>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</si>
  <si>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</si>
  <si>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</si>
  <si>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</si>
  <si>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</si>
  <si>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</si>
  <si>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</si>
  <si>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</si>
  <si>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</si>
  <si>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</si>
  <si>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</si>
  <si>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</si>
  <si>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</si>
  <si>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</si>
  <si>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</si>
  <si>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</si>
  <si>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</si>
  <si>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</si>
  <si>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</si>
  <si>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</si>
  <si>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</si>
  <si>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</si>
  <si>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</si>
  <si>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</si>
  <si>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</si>
  <si>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</si>
  <si>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</si>
  <si>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</si>
  <si>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</si>
  <si>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</si>
  <si>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</si>
  <si>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</si>
  <si>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</si>
  <si>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</si>
  <si>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</si>
  <si>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</si>
  <si>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</si>
  <si>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</si>
  <si>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</si>
  <si>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</si>
  <si>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</si>
  <si>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</si>
  <si>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</si>
  <si>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</si>
  <si>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</si>
  <si>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</si>
  <si>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</si>
  <si>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</si>
  <si>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</si>
  <si>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</si>
  <si>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</si>
  <si>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</si>
  <si>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</si>
  <si>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</si>
  <si>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</si>
  <si>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</si>
  <si>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</si>
  <si>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</si>
  <si>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</si>
  <si>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</si>
  <si>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</si>
  <si>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</si>
  <si>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</si>
  <si>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</si>
  <si>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</si>
  <si>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</si>
  <si>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</si>
  <si>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</si>
  <si>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</si>
  <si>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</si>
  <si>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</si>
  <si>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</si>
  <si>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</si>
  <si>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</si>
  <si>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</si>
  <si>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</si>
  <si>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</si>
  <si>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</si>
  <si>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</si>
  <si>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</si>
  <si>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</si>
  <si>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</si>
  <si>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</si>
  <si>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</si>
  <si>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</si>
  <si>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</si>
  <si>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</si>
  <si>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</si>
  <si>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</si>
  <si>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</si>
  <si>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</si>
  <si>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</si>
  <si>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</si>
  <si>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</si>
  <si>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</si>
  <si>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</si>
  <si>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</si>
  <si>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</si>
  <si>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</si>
  <si>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</si>
  <si>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</si>
  <si>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</si>
  <si>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</si>
  <si>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</si>
  <si>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</si>
  <si>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</si>
  <si>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</si>
  <si>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</si>
  <si>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</si>
  <si>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</si>
  <si>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</si>
  <si>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</si>
  <si>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</si>
  <si>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</si>
  <si>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</si>
  <si>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</si>
  <si>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</si>
  <si>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</si>
  <si>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</si>
  <si>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</si>
  <si>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</si>
  <si>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</si>
  <si>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</si>
  <si>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</si>
  <si>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</si>
  <si>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</si>
  <si>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</si>
  <si>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</si>
  <si>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</si>
  <si>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</si>
  <si>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</si>
  <si>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</si>
  <si>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</si>
  <si>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</si>
  <si>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</si>
  <si>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</si>
  <si>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</si>
  <si>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</si>
  <si>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</si>
  <si>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</si>
  <si>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</si>
  <si>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</si>
  <si>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</si>
  <si>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</si>
  <si>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</si>
  <si>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</si>
  <si>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</si>
  <si>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</si>
  <si>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</si>
  <si>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</si>
  <si>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</si>
  <si>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</si>
  <si>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</si>
  <si>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</si>
  <si>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</si>
  <si>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</si>
  <si>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</si>
  <si>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</si>
  <si>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</si>
  <si>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</si>
  <si>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</si>
  <si>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</si>
  <si>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</si>
  <si>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</si>
  <si>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</si>
  <si>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</si>
  <si>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</si>
  <si>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</si>
  <si>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</si>
  <si>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</si>
  <si>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</si>
  <si>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</si>
  <si>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</si>
  <si>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</si>
  <si>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</si>
  <si>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</si>
  <si>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</si>
  <si>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</si>
  <si>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</si>
  <si>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</si>
  <si>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</si>
  <si>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</si>
  <si>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</si>
  <si>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</si>
  <si>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</si>
  <si>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</si>
  <si>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</si>
  <si>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</si>
  <si>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</si>
  <si>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</si>
  <si>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</si>
  <si>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</si>
  <si>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</si>
  <si>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</si>
  <si>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</si>
  <si>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</si>
  <si>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</si>
  <si>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</si>
  <si>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</si>
  <si>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</si>
  <si>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</si>
  <si>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</si>
  <si>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</si>
  <si>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</si>
  <si>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</si>
  <si>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</si>
  <si>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</si>
  <si>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</si>
  <si>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</si>
  <si>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</si>
  <si>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</si>
  <si>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</si>
  <si>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</si>
  <si>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</si>
  <si>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</si>
  <si>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</si>
  <si>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</si>
  <si>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</si>
  <si>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</si>
  <si>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</si>
  <si>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</si>
  <si>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</si>
  <si>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</si>
  <si>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</si>
  <si>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</si>
  <si>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</si>
  <si>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</si>
  <si>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</si>
  <si>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</si>
  <si>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</si>
  <si>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</si>
  <si>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</si>
  <si>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</si>
  <si>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</si>
  <si>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</si>
  <si>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</si>
  <si>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</si>
  <si>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</si>
  <si>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</si>
  <si>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</si>
  <si>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</si>
  <si>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</si>
  <si>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</si>
  <si>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</si>
  <si>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</si>
  <si>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</si>
  <si>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</si>
  <si>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</si>
  <si>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</si>
  <si>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</si>
  <si>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</si>
  <si>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</si>
  <si>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</si>
  <si>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</si>
  <si>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</si>
  <si>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</si>
  <si>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</si>
  <si>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</si>
  <si>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</si>
  <si>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</si>
  <si>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</si>
  <si>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</si>
  <si>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</si>
  <si>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</si>
  <si>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</si>
  <si>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</si>
  <si>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</si>
  <si>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</si>
  <si>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</si>
  <si>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</si>
  <si>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</si>
  <si>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</si>
  <si>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</si>
  <si>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</si>
  <si>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</si>
  <si>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</si>
  <si>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</si>
  <si>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</si>
  <si>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</si>
  <si>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</si>
  <si>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</si>
  <si>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</si>
  <si>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</si>
  <si>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</si>
  <si>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</si>
  <si>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</si>
  <si>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</si>
  <si>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</si>
  <si>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</si>
  <si>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</si>
  <si>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</si>
  <si>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</si>
  <si>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</si>
  <si>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</si>
  <si>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</si>
  <si>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</si>
  <si>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</si>
  <si>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</si>
  <si>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</si>
  <si>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</si>
  <si>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</si>
  <si>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</si>
  <si>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</si>
  <si>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</si>
  <si>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</si>
  <si>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</si>
  <si>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</si>
  <si>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</si>
  <si>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</si>
  <si>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</si>
  <si>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</si>
  <si>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</si>
  <si>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</si>
  <si>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</si>
  <si>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</si>
  <si>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</si>
  <si>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</si>
  <si>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</si>
  <si>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</si>
  <si>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</si>
  <si>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</si>
  <si>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</si>
  <si>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</si>
  <si>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</si>
  <si>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</si>
  <si>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</si>
  <si>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</si>
  <si>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</si>
  <si>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</si>
  <si>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</si>
  <si>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</si>
  <si>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</si>
  <si>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</si>
  <si>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</si>
  <si>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</si>
  <si>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</si>
  <si>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</si>
  <si>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</si>
  <si>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</si>
  <si>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</si>
  <si>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</si>
  <si>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</si>
  <si>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</si>
  <si>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</si>
  <si>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</si>
  <si>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</si>
  <si>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</si>
  <si>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</si>
  <si>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</si>
  <si>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</si>
  <si>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</si>
  <si>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</si>
  <si>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</si>
  <si>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</si>
  <si>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</si>
  <si>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</si>
  <si>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</si>
  <si>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</si>
  <si>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</si>
  <si>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</si>
  <si>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</si>
  <si>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</si>
  <si>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</si>
  <si>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</si>
  <si>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</si>
  <si>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</si>
  <si>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</si>
  <si>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</si>
  <si>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</si>
  <si>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</si>
  <si>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</si>
  <si>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</si>
  <si>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</si>
  <si>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</si>
  <si>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</si>
  <si>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</si>
  <si>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</si>
  <si>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</si>
  <si>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</si>
  <si>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</si>
  <si>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</si>
  <si>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</si>
  <si>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</si>
  <si>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</si>
  <si>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</si>
  <si>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</si>
  <si>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</si>
  <si>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</si>
  <si>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</si>
  <si>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</si>
  <si>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</si>
  <si>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</si>
  <si>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</si>
  <si>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</si>
  <si>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</si>
  <si>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</si>
  <si>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</si>
  <si>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</si>
  <si>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</si>
  <si>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</si>
  <si>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</si>
  <si>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</si>
  <si>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</si>
  <si>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</si>
  <si>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</si>
  <si>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</si>
  <si>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</si>
  <si>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</si>
  <si>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</si>
  <si>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</si>
  <si>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</si>
  <si>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</si>
  <si>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</si>
  <si>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</si>
  <si>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</si>
  <si>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</si>
  <si>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</si>
  <si>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</si>
  <si>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</si>
  <si>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</si>
  <si>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</si>
  <si>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</si>
  <si>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</si>
  <si>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</si>
  <si>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</si>
  <si>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</si>
  <si>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</si>
  <si>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</si>
  <si>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</si>
  <si>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</si>
  <si>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</si>
  <si>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</si>
  <si>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</si>
  <si>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</si>
  <si>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</si>
  <si>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</si>
  <si>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</si>
  <si>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</si>
  <si>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</si>
  <si>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</si>
  <si>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</si>
  <si>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</si>
  <si>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</si>
  <si>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</si>
  <si>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</si>
  <si>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</si>
  <si>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</si>
  <si>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</si>
  <si>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</si>
  <si>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</si>
  <si>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</si>
  <si>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</si>
  <si>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</si>
  <si>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</si>
  <si>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</si>
  <si>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</si>
  <si>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</si>
  <si>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</si>
  <si>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</si>
  <si>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</si>
  <si>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</si>
  <si>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</si>
  <si>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</si>
  <si>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</si>
  <si>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</si>
  <si>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</si>
  <si>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</si>
  <si>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</si>
  <si>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</si>
  <si>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</si>
  <si>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</si>
  <si>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</si>
  <si>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</si>
  <si>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</si>
  <si>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</si>
  <si>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</si>
  <si>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</si>
  <si>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</si>
  <si>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</si>
  <si>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</si>
  <si>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</si>
  <si>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</si>
  <si>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</si>
  <si>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</si>
  <si>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</si>
  <si>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</si>
  <si>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</si>
  <si>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</si>
  <si>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</si>
  <si>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</si>
  <si>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</si>
  <si>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</si>
  <si>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</si>
  <si>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</si>
  <si>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</si>
  <si>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</si>
  <si>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</si>
  <si>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</si>
  <si>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</si>
  <si>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</si>
  <si>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</si>
  <si>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</si>
  <si>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</si>
  <si>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</si>
  <si>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</si>
  <si>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</si>
  <si>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</si>
  <si>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</si>
  <si>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</si>
  <si>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</si>
  <si>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</si>
  <si>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</si>
  <si>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</si>
  <si>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</si>
  <si>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</si>
  <si>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</si>
  <si>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</si>
  <si>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</si>
  <si>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</si>
  <si>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</si>
  <si>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</si>
  <si>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</si>
  <si>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</si>
  <si>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</si>
  <si>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</si>
  <si>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</si>
  <si>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</si>
  <si>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</si>
  <si>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</si>
  <si>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</si>
  <si>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</si>
  <si>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</si>
  <si>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</si>
  <si>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</si>
  <si>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</si>
  <si>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</si>
  <si>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</si>
  <si>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</si>
  <si>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</si>
  <si>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</si>
  <si>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</si>
  <si>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</si>
  <si>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</si>
  <si>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</si>
  <si>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</si>
  <si>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</si>
  <si>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</si>
  <si>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</si>
  <si>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</si>
  <si>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</si>
  <si>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</si>
  <si>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</si>
  <si>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</si>
  <si>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</si>
  <si>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</si>
  <si>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</si>
  <si>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</si>
  <si>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</si>
  <si>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</si>
  <si>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</si>
  <si>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</si>
  <si>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</si>
  <si>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</si>
  <si>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</si>
  <si>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</si>
  <si>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</si>
  <si>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</si>
  <si>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</si>
  <si>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</si>
  <si>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</si>
  <si>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</si>
  <si>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</si>
  <si>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</si>
  <si>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</si>
  <si>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</si>
  <si>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</si>
  <si>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</si>
  <si>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</si>
  <si>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</si>
  <si>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</si>
  <si>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</si>
  <si>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</si>
  <si>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</si>
  <si>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</si>
  <si>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</si>
  <si>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</si>
  <si>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</si>
  <si>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</si>
  <si>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</si>
  <si>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</si>
  <si>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</si>
  <si>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</si>
  <si>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</si>
  <si>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</si>
  <si>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</si>
  <si>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</si>
  <si>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</si>
  <si>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</si>
  <si>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</si>
  <si>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</si>
  <si>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</si>
  <si>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</si>
  <si>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</si>
  <si>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</si>
  <si>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</si>
  <si>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</si>
  <si>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</si>
  <si>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</si>
  <si>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</si>
  <si>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</si>
  <si>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</si>
  <si>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</si>
  <si>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</si>
  <si>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</si>
  <si>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</si>
  <si>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</si>
  <si>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</si>
  <si>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</si>
  <si>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</si>
  <si>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</si>
  <si>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</si>
  <si>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</si>
  <si>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</si>
  <si>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</si>
  <si>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</si>
  <si>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</si>
  <si>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</si>
  <si>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</si>
  <si>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</si>
  <si>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</si>
  <si>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</si>
  <si>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</si>
  <si>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</si>
  <si>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</si>
  <si>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</si>
  <si>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</si>
  <si>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</si>
  <si>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</si>
  <si>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</si>
  <si>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</si>
  <si>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</si>
  <si>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</si>
  <si>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</si>
  <si>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</si>
  <si>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</si>
  <si>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</si>
  <si>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</si>
  <si>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</si>
  <si>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</si>
  <si>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</si>
  <si>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</si>
  <si>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</si>
  <si>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</si>
  <si>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</si>
  <si>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</si>
  <si>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</si>
  <si>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</si>
  <si>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</si>
  <si>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</si>
  <si>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</si>
  <si>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</si>
  <si>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</si>
  <si>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</si>
  <si>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</si>
  <si>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</si>
  <si>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</si>
  <si>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</si>
  <si>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</si>
  <si>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</si>
  <si>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</si>
  <si>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</si>
  <si>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</si>
  <si>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</si>
  <si>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</si>
  <si>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</si>
  <si>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</si>
  <si>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</si>
  <si>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</si>
  <si>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</si>
  <si>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</si>
  <si>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</si>
  <si>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</si>
  <si>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</si>
  <si>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</si>
  <si>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</si>
  <si>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</si>
  <si>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</si>
  <si>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</si>
  <si>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</si>
  <si>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</si>
  <si>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</si>
  <si>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</si>
  <si>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</si>
  <si>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</si>
  <si>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</si>
  <si>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</si>
  <si>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</si>
  <si>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</si>
  <si>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</si>
  <si>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</si>
  <si>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</si>
  <si>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</si>
  <si>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</si>
  <si>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</si>
  <si>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</si>
  <si>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</si>
  <si>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</si>
  <si>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</si>
  <si>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</si>
  <si>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</si>
  <si>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</si>
  <si>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</si>
  <si>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</si>
  <si>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</si>
  <si>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</si>
  <si>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</si>
  <si>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</si>
  <si>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</si>
  <si>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</si>
  <si>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</si>
  <si>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</si>
  <si>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</si>
  <si>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</si>
  <si>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</si>
  <si>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</si>
  <si>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</si>
  <si>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</si>
  <si>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</si>
  <si>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</si>
  <si>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</si>
  <si>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</si>
  <si>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</si>
  <si>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</si>
  <si>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</si>
  <si>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</si>
  <si>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</si>
  <si>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</si>
  <si>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</si>
  <si>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</si>
  <si>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</si>
  <si>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</si>
  <si>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</si>
  <si>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</si>
  <si>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</si>
  <si>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</si>
  <si>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</si>
  <si>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</si>
  <si>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</si>
  <si>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</si>
  <si>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</si>
  <si>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</si>
  <si>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</si>
  <si>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</si>
  <si>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</si>
  <si>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</si>
  <si>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</si>
  <si>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</si>
  <si>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</si>
  <si>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</si>
  <si>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</si>
  <si>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</si>
  <si>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</si>
  <si>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</si>
  <si>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</si>
  <si>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</si>
  <si>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</si>
  <si>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</si>
  <si>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</si>
  <si>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</si>
  <si>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</si>
  <si>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</si>
  <si>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</si>
  <si>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</si>
  <si>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</si>
  <si>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</si>
  <si>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</si>
  <si>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</si>
  <si>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</si>
  <si>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</si>
  <si>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</si>
  <si>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</si>
  <si>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</si>
  <si>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</si>
  <si>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</si>
  <si>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</si>
  <si>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</si>
  <si>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</si>
  <si>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</si>
  <si>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</si>
  <si>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</si>
  <si>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</si>
  <si>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</si>
  <si>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</si>
  <si>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</si>
  <si>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</si>
  <si>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</si>
  <si>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</si>
  <si>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</si>
  <si>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</si>
  <si>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</si>
  <si>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</si>
  <si>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</si>
  <si>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</si>
  <si>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</si>
  <si>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</si>
  <si>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</si>
  <si>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</si>
  <si>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</si>
  <si>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</si>
  <si>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</si>
  <si>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</si>
  <si>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</si>
  <si>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</si>
  <si>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</si>
  <si>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</si>
  <si>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</si>
  <si>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</si>
  <si>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</si>
  <si>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</si>
  <si>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</si>
  <si>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</si>
  <si>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</si>
  <si>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</si>
  <si>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</si>
  <si>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</si>
  <si>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</si>
  <si>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</si>
  <si>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</si>
  <si>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</si>
  <si>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</si>
  <si>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</si>
  <si>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</si>
  <si>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</si>
  <si>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</si>
  <si>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</si>
  <si>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</si>
  <si>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</si>
  <si>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</si>
  <si>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</si>
  <si>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</si>
  <si>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</si>
  <si>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</si>
  <si>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</si>
  <si>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</si>
  <si>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</si>
  <si>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</si>
  <si>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</si>
  <si>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</si>
  <si>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</si>
  <si>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</si>
  <si>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</si>
  <si>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</si>
  <si>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</si>
  <si>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</si>
  <si>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</si>
  <si>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</si>
  <si>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</si>
  <si>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</si>
  <si>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</si>
  <si>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</si>
  <si>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</si>
  <si>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</si>
  <si>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</si>
  <si>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</si>
  <si>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</si>
  <si>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</si>
  <si>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</si>
  <si>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</si>
  <si>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</si>
  <si>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</si>
  <si>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</si>
  <si>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</si>
  <si>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</si>
  <si>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</si>
  <si>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</si>
  <si>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</si>
  <si>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</si>
  <si>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</si>
  <si>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</si>
  <si>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</si>
  <si>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</si>
  <si>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</si>
  <si>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</si>
  <si>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</si>
  <si>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</si>
  <si>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</si>
  <si>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</si>
  <si>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</si>
  <si>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</si>
  <si>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</si>
  <si>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</si>
  <si>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</si>
  <si>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</si>
  <si>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</si>
  <si>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</si>
  <si>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</si>
  <si>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</si>
  <si>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</si>
  <si>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</si>
  <si>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</si>
  <si>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</si>
  <si>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</si>
  <si>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</si>
  <si>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</si>
  <si>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</si>
  <si>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</si>
  <si>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</si>
  <si>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</si>
  <si>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</si>
  <si>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</si>
  <si>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</si>
  <si>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</si>
  <si>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</si>
  <si>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</si>
  <si>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</si>
  <si>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</si>
  <si>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</si>
  <si>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</si>
  <si>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</si>
  <si>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</si>
  <si>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</si>
  <si>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</si>
  <si>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</si>
  <si>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</si>
  <si>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</si>
  <si>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</si>
  <si>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</si>
  <si>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</si>
  <si>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</si>
  <si>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</si>
  <si>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</si>
  <si>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</si>
  <si>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</si>
  <si>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</si>
  <si>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</si>
  <si>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</si>
  <si>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</si>
  <si>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</si>
  <si>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</si>
  <si>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</si>
  <si>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</si>
  <si>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</si>
  <si>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</si>
  <si>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</si>
  <si>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</si>
  <si>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</si>
  <si>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</si>
  <si>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</si>
  <si>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</si>
  <si>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</si>
  <si>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</si>
  <si>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</si>
  <si>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</si>
  <si>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</si>
  <si>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</si>
  <si>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</si>
  <si>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</si>
  <si>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</si>
  <si>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</si>
  <si>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</si>
  <si>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</si>
  <si>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</si>
  <si>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</si>
  <si>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</si>
  <si>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</si>
  <si>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</si>
  <si>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</si>
  <si>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</si>
  <si>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</si>
  <si>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</si>
  <si>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</si>
  <si>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</si>
  <si>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</si>
  <si>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</si>
  <si>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</si>
  <si>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</si>
  <si>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</si>
  <si>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</si>
  <si>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</si>
  <si>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</si>
  <si>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</si>
  <si>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</si>
  <si>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</si>
  <si>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</si>
  <si>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</si>
  <si>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</si>
  <si>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</si>
  <si>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</si>
  <si>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</si>
  <si>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</si>
  <si>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</si>
  <si>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</si>
  <si>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</si>
  <si>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</si>
  <si>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</si>
  <si>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</si>
  <si>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</si>
  <si>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</si>
  <si>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</si>
  <si>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</si>
  <si>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</si>
  <si>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</si>
  <si>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</si>
  <si>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</si>
  <si>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</si>
  <si>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</si>
  <si>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</si>
  <si>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</si>
  <si>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</si>
  <si>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</si>
  <si>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</si>
  <si>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</si>
  <si>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</si>
  <si>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</si>
  <si>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</si>
  <si>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</si>
  <si>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</si>
  <si>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</si>
  <si>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</si>
  <si>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</si>
  <si>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</si>
  <si>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</si>
  <si>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</si>
  <si>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</si>
  <si>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</si>
  <si>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</si>
  <si>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</si>
  <si>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</si>
  <si>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</si>
  <si>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</si>
  <si>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</si>
  <si>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</si>
  <si>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</si>
  <si>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</si>
  <si>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</si>
  <si>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</si>
  <si>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</si>
  <si>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</si>
  <si>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</si>
  <si>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</si>
  <si>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</si>
  <si>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</si>
  <si>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</si>
  <si>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</si>
  <si>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</si>
  <si>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</si>
  <si>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</si>
  <si>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</si>
  <si>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</si>
  <si>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</si>
  <si>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</si>
  <si>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</si>
  <si>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</si>
  <si>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</si>
  <si>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</si>
  <si>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</si>
  <si>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</si>
  <si>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</si>
  <si>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</si>
  <si>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</si>
  <si>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</si>
  <si>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</si>
  <si>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</si>
  <si>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</si>
  <si>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</si>
  <si>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</si>
  <si>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</si>
  <si>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</si>
  <si>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</si>
  <si>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</si>
  <si>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</si>
  <si>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</si>
  <si>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</si>
  <si>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</si>
  <si>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</si>
  <si>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</si>
  <si>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</si>
  <si>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</si>
  <si>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</si>
  <si>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</si>
  <si>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</si>
  <si>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</si>
  <si>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</si>
  <si>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</si>
  <si>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</si>
  <si>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</si>
  <si>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</si>
  <si>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</si>
  <si>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</si>
  <si>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</si>
  <si>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</si>
  <si>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</si>
  <si>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</si>
  <si>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</si>
  <si>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</si>
  <si>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</si>
  <si>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</si>
  <si>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</si>
  <si>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</si>
  <si>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</si>
  <si>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</si>
  <si>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</si>
  <si>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</si>
  <si>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</si>
  <si>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</si>
  <si>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</si>
  <si>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</si>
  <si>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</si>
  <si>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</si>
  <si>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</si>
  <si>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</si>
  <si>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</si>
  <si>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</si>
  <si>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</si>
  <si>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</si>
  <si>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</si>
  <si>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</si>
  <si>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</si>
  <si>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</si>
  <si>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</si>
  <si>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</si>
  <si>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</si>
  <si>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</si>
  <si>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</si>
  <si>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</si>
  <si>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</si>
  <si>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</si>
  <si>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</si>
  <si>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</si>
  <si>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</si>
  <si>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</si>
  <si>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</si>
  <si>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</si>
  <si>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</si>
  <si>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</si>
  <si>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</si>
  <si>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</si>
  <si>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</si>
  <si>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</si>
  <si>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</si>
  <si>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</si>
  <si>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</si>
  <si>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</si>
  <si>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</si>
  <si>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</si>
  <si>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</si>
  <si>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</si>
  <si>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</si>
  <si>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</si>
  <si>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</si>
  <si>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</si>
  <si>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</si>
  <si>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</si>
  <si>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</si>
  <si>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</si>
  <si>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</si>
  <si>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</si>
  <si>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</si>
  <si>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</si>
  <si>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</si>
  <si>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</si>
  <si>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</si>
  <si>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</si>
  <si>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</si>
  <si>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</si>
  <si>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</si>
  <si>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</si>
  <si>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</si>
  <si>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</si>
  <si>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</si>
  <si>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</si>
  <si>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</si>
  <si>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</si>
  <si>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</si>
  <si>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</si>
  <si>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</si>
  <si>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</si>
  <si>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</si>
  <si>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</si>
  <si>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</si>
  <si>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</si>
  <si>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</si>
  <si>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</si>
  <si>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</si>
  <si>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</si>
  <si>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</si>
  <si>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</si>
  <si>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</si>
  <si>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</si>
  <si>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</si>
  <si>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</si>
  <si>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</si>
  <si>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</si>
  <si>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</si>
  <si>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</si>
  <si>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</si>
  <si>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</si>
  <si>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</si>
  <si>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</si>
  <si>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</si>
  <si>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</si>
  <si>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</si>
  <si>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</si>
  <si>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</si>
  <si>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</si>
  <si>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</si>
  <si>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</si>
  <si>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</si>
  <si>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</si>
  <si>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</si>
  <si>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</si>
  <si>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</si>
  <si>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</si>
  <si>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</si>
  <si>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</si>
  <si>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</si>
  <si>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</si>
  <si>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</si>
  <si>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</si>
  <si>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</si>
  <si>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</si>
  <si>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</si>
  <si>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</si>
  <si>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</si>
  <si>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</si>
  <si>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</si>
  <si>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</si>
  <si>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</si>
  <si>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</si>
  <si>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</si>
  <si>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</si>
  <si>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</si>
  <si>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</si>
  <si>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</si>
  <si>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</si>
  <si>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</si>
  <si>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</si>
  <si>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</si>
  <si>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</si>
  <si>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</si>
  <si>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</si>
  <si>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</si>
  <si>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</si>
  <si>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</si>
  <si>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</si>
  <si>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</si>
  <si>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</si>
  <si>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</si>
  <si>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</si>
  <si>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</si>
  <si>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</si>
  <si>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</si>
  <si>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</si>
  <si>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</si>
  <si>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</si>
  <si>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</si>
  <si>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</si>
  <si>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</si>
  <si>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</si>
  <si>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</si>
  <si>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</si>
  <si>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</si>
  <si>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</si>
  <si>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</si>
  <si>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</si>
  <si>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</si>
  <si>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</si>
  <si>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</si>
  <si>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</si>
  <si>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</si>
  <si>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</si>
  <si>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</si>
  <si>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</si>
  <si>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</si>
  <si>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</si>
  <si>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</si>
  <si>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</si>
  <si>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</si>
  <si>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</si>
  <si>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</si>
  <si>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</si>
  <si>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</si>
  <si>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</si>
  <si>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</si>
  <si>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</si>
  <si>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</si>
  <si>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</si>
  <si>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</si>
  <si>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</si>
  <si>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</si>
  <si>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</si>
  <si>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</si>
  <si>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</si>
  <si>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</si>
  <si>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</si>
  <si>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</si>
  <si>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</si>
  <si>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</si>
  <si>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</si>
  <si>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</si>
  <si>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</si>
  <si>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</si>
  <si>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</si>
  <si>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</si>
  <si>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</si>
  <si>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</si>
  <si>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</si>
  <si>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</si>
  <si>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</si>
  <si>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</si>
  <si>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</si>
  <si>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</si>
  <si>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</si>
  <si>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</si>
  <si>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</si>
  <si>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</si>
  <si>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</si>
  <si>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</si>
  <si>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</si>
  <si>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</si>
  <si>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</si>
  <si>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</si>
  <si>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</si>
  <si>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</si>
  <si>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</si>
  <si>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</si>
  <si>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</si>
  <si>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</si>
  <si>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</si>
  <si>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</si>
  <si>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</si>
  <si>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</si>
  <si>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</si>
  <si>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</si>
  <si>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</si>
  <si>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</si>
  <si>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</si>
  <si>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</si>
  <si>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</si>
  <si>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</si>
  <si>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</si>
  <si>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</si>
  <si>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</si>
  <si>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</si>
  <si>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</si>
  <si>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</si>
  <si>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</si>
  <si>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</si>
  <si>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</si>
  <si>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</si>
  <si>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</si>
  <si>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</si>
  <si>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</si>
  <si>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</si>
  <si>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</si>
  <si>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</si>
  <si>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</si>
  <si>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</si>
  <si>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</si>
  <si>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</si>
  <si>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</si>
  <si>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</si>
  <si>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</si>
  <si>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</si>
  <si>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</si>
  <si>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</si>
  <si>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</si>
  <si>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</si>
  <si>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</si>
  <si>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</si>
  <si>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</si>
  <si>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</si>
  <si>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</si>
  <si>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</si>
  <si>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</si>
  <si>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</si>
  <si>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</si>
  <si>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</si>
  <si>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</si>
  <si>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</si>
  <si>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</si>
  <si>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</si>
  <si>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</si>
  <si>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</si>
  <si>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</si>
  <si>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</si>
  <si>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</si>
  <si>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</si>
  <si>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</si>
  <si>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</si>
  <si>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</si>
  <si>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</si>
  <si>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</si>
  <si>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</si>
  <si>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</si>
  <si>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</si>
  <si>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</si>
  <si>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</si>
  <si>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</si>
  <si>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</si>
  <si>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</si>
  <si>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</si>
  <si>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</si>
  <si>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</si>
  <si>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</si>
  <si>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</si>
  <si>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</si>
  <si>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</si>
  <si>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</si>
  <si>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</si>
  <si>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</si>
  <si>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</si>
  <si>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</si>
  <si>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</si>
  <si>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</si>
  <si>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</si>
  <si>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</si>
  <si>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</si>
  <si>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</si>
  <si>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</si>
  <si>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</si>
  <si>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</si>
  <si>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</si>
  <si>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</si>
  <si>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</si>
  <si>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</si>
  <si>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</si>
  <si>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</si>
  <si>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</si>
  <si>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</si>
  <si>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</si>
  <si>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</si>
  <si>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</si>
  <si>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</si>
  <si>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</si>
  <si>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</si>
  <si>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</si>
  <si>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</si>
  <si>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</si>
  <si>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</si>
  <si>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</si>
  <si>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</si>
  <si>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</si>
  <si>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</si>
  <si>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</si>
  <si>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</si>
  <si>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</si>
  <si>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</si>
  <si>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</si>
  <si>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</si>
  <si>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</si>
  <si>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</si>
  <si>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</si>
  <si>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</si>
  <si>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</si>
  <si>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</si>
  <si>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</si>
  <si>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</si>
  <si>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</si>
  <si>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</si>
  <si>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</si>
  <si>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</si>
  <si>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</si>
  <si>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</si>
  <si>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</si>
  <si>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</si>
  <si>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</si>
  <si>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</si>
  <si>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</si>
  <si>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</si>
  <si>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</si>
  <si>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</si>
  <si>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</si>
  <si>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</si>
  <si>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</si>
  <si>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</si>
  <si>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</si>
  <si>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</si>
  <si>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</si>
  <si>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</si>
  <si>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</si>
  <si>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</si>
  <si>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</si>
  <si>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</si>
  <si>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</si>
  <si>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</si>
  <si>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</si>
  <si>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</si>
  <si>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</si>
  <si>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</si>
  <si>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</si>
  <si>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</si>
  <si>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</si>
  <si>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</si>
  <si>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</si>
  <si>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</si>
  <si>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</si>
  <si>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</si>
  <si>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</si>
  <si>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</si>
  <si>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</si>
  <si>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</si>
  <si>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</si>
  <si>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</si>
  <si>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</si>
  <si>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</si>
  <si>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</si>
  <si>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</si>
  <si>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</si>
  <si>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</si>
  <si>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</si>
  <si>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</si>
  <si>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</si>
  <si>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</si>
  <si>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</si>
  <si>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</si>
  <si>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</si>
  <si>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</si>
  <si>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</si>
  <si>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</si>
  <si>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</si>
  <si>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</si>
  <si>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</si>
  <si>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</si>
  <si>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</si>
  <si>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</si>
  <si>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</si>
  <si>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</si>
  <si>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</si>
  <si>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</si>
  <si>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</si>
  <si>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</si>
  <si>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</si>
  <si>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</si>
  <si>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</si>
  <si>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</si>
  <si>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</si>
  <si>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</si>
  <si>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</si>
  <si>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</si>
  <si>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</si>
  <si>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</si>
  <si>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</si>
  <si>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</si>
  <si>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</si>
  <si>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</si>
  <si>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</si>
  <si>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</si>
  <si>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</si>
  <si>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</si>
  <si>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</si>
  <si>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</si>
  <si>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</si>
  <si>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</si>
  <si>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</si>
  <si>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</si>
  <si>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</si>
  <si>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</si>
  <si>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</si>
  <si>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</si>
  <si>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</si>
  <si>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</si>
  <si>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</si>
  <si>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</si>
  <si>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</si>
  <si>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</si>
  <si>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</si>
  <si>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</si>
  <si>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</si>
  <si>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</si>
  <si>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</si>
  <si>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</si>
  <si>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</si>
  <si>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</si>
  <si>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</si>
  <si>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</si>
  <si>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</si>
  <si>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</si>
  <si>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</si>
  <si>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</si>
  <si>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</si>
  <si>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</si>
  <si>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</si>
  <si>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</si>
  <si>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</si>
  <si>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</si>
  <si>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</si>
  <si>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</si>
  <si>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</si>
  <si>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</si>
  <si>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</si>
  <si>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</si>
  <si>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</si>
  <si>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</si>
  <si>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</si>
  <si>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</si>
  <si>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</si>
  <si>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</si>
  <si>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</si>
  <si>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</si>
  <si>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</si>
  <si>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</si>
  <si>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</si>
  <si>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</si>
  <si>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</si>
  <si>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</si>
  <si>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</si>
  <si>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</si>
  <si>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</si>
  <si>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</si>
  <si>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</si>
  <si>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</si>
  <si>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</si>
  <si>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</si>
  <si>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</si>
  <si>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</si>
  <si>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</si>
  <si>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</si>
  <si>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</si>
  <si>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</si>
  <si>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</si>
  <si>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</si>
  <si>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</si>
  <si>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</si>
  <si>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</si>
  <si>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</si>
  <si>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</si>
  <si>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</si>
  <si>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</si>
  <si>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</si>
  <si>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</si>
  <si>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</si>
  <si>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</si>
  <si>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</si>
  <si>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</si>
  <si>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</si>
  <si>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</si>
  <si>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</si>
  <si>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</si>
  <si>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</si>
  <si>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</si>
  <si>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</si>
  <si>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</si>
  <si>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</si>
  <si>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</si>
  <si>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</si>
  <si>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</si>
  <si>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</si>
  <si>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</si>
  <si>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</si>
  <si>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</si>
  <si>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</si>
  <si>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</si>
  <si>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</si>
  <si>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</si>
  <si>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</si>
  <si>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</si>
  <si>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</si>
  <si>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</si>
  <si>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</si>
  <si>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</si>
  <si>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</si>
  <si>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</si>
  <si>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</si>
  <si>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</si>
  <si>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</si>
  <si>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</si>
  <si>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</si>
  <si>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</si>
  <si>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</si>
  <si>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</si>
  <si>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</si>
  <si>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</si>
  <si>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</si>
  <si>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</si>
  <si>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</si>
  <si>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</si>
  <si>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</si>
  <si>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</si>
  <si>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</si>
  <si>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</si>
  <si>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</si>
  <si>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</si>
  <si>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</si>
  <si>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</si>
  <si>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</si>
  <si>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</si>
  <si>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</si>
  <si>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</si>
  <si>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</si>
  <si>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</si>
  <si>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</si>
  <si>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</si>
  <si>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</si>
  <si>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</si>
  <si>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</si>
  <si>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</si>
  <si>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</si>
  <si>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</si>
  <si>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</si>
  <si>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</si>
  <si>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</si>
  <si>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</si>
  <si>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</si>
  <si>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</si>
  <si>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</si>
  <si>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</si>
  <si>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</si>
  <si>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</si>
  <si>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</si>
  <si>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</si>
  <si>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</si>
  <si>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</si>
  <si>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</si>
  <si>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</si>
  <si>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</si>
  <si>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</si>
  <si>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</si>
  <si>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</si>
  <si>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</si>
  <si>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</si>
  <si>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</si>
  <si>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</si>
  <si>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</si>
  <si>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</si>
  <si>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</si>
  <si>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</si>
  <si>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</si>
  <si>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</si>
  <si>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</si>
  <si>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</si>
  <si>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</si>
  <si>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</si>
  <si>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</si>
  <si>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</si>
  <si>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</si>
  <si>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</si>
  <si>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</si>
  <si>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</si>
  <si>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</si>
  <si>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</si>
  <si>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</si>
  <si>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</si>
  <si>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</si>
  <si>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</si>
  <si>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</si>
  <si>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</si>
  <si>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</si>
  <si>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</si>
  <si>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</si>
  <si>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</si>
  <si>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</si>
  <si>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</si>
  <si>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</si>
  <si>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</si>
  <si>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</si>
  <si>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</si>
  <si>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</si>
  <si>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</si>
  <si>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</si>
  <si>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</si>
  <si>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</si>
  <si>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</si>
  <si>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</si>
  <si>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</si>
  <si>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</si>
  <si>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</si>
  <si>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</si>
  <si>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</si>
  <si>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</si>
  <si>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</si>
  <si>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</si>
  <si>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</si>
  <si>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</si>
  <si>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</si>
  <si>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</si>
  <si>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</si>
  <si>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</si>
  <si>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</si>
  <si>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</si>
  <si>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</si>
  <si>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</si>
  <si>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</si>
  <si>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</si>
  <si>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</si>
  <si>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</si>
  <si>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</si>
  <si>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</si>
  <si>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</si>
  <si>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</si>
  <si>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</si>
  <si>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</si>
  <si>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</si>
  <si>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</si>
  <si>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</si>
  <si>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</si>
  <si>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</si>
  <si>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</si>
  <si>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</si>
  <si>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</si>
  <si>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</si>
  <si>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</si>
  <si>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</si>
  <si>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</si>
  <si>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</si>
  <si>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</si>
  <si>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</si>
  <si>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</si>
  <si>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</si>
  <si>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</si>
  <si>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</si>
  <si>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</si>
  <si>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</si>
  <si>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</si>
  <si>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</si>
  <si>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</si>
  <si>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</si>
  <si>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</si>
  <si>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</si>
  <si>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</si>
  <si>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</si>
  <si>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</si>
  <si>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</si>
  <si>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</si>
  <si>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</si>
  <si>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</si>
  <si>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</si>
  <si>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</si>
  <si>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</si>
  <si>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</si>
  <si>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</si>
  <si>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</si>
  <si>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</si>
  <si>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</si>
  <si>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</si>
  <si>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</si>
  <si>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</si>
  <si>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</si>
  <si>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</si>
  <si>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</si>
  <si>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</si>
  <si>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</si>
  <si>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</si>
  <si>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</si>
  <si>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</si>
  <si>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</si>
  <si>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</si>
  <si>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</si>
  <si>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</si>
  <si>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</si>
  <si>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</si>
  <si>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</si>
  <si>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</si>
  <si>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</si>
  <si>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</si>
  <si>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</si>
  <si>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</si>
  <si>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</si>
  <si>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</si>
  <si>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</si>
  <si>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</si>
  <si>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</si>
  <si>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</si>
  <si>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</si>
  <si>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</si>
  <si>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</si>
  <si>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</si>
  <si>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</si>
  <si>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</si>
  <si>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</si>
  <si>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</si>
  <si>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</si>
  <si>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</si>
  <si>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</si>
  <si>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</si>
  <si>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</si>
  <si>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</si>
  <si>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</si>
  <si>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</si>
  <si>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</si>
  <si>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</si>
  <si>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</si>
  <si>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</si>
  <si>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</si>
  <si>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</si>
  <si>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</si>
  <si>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</si>
  <si>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</si>
  <si>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</si>
  <si>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</si>
  <si>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</si>
  <si>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</si>
  <si>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</si>
  <si>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</si>
  <si>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</si>
  <si>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</si>
  <si>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</si>
  <si>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</si>
  <si>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</si>
  <si>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</si>
  <si>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</si>
  <si>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</si>
  <si>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</si>
  <si>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</si>
  <si>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</si>
  <si>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</si>
  <si>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</si>
  <si>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</si>
  <si>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</si>
  <si>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</si>
  <si>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</si>
  <si>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</si>
  <si>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</si>
  <si>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</si>
  <si>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</si>
  <si>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PCM-20251122-00000743</t>
  </si>
  <si>
    <t>ETA 20min</t>
  </si>
  <si>
    <t>PCM-20251122-00000747</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</si>
  <si>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</si>
  <si>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</si>
  <si>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</si>
  <si>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</si>
  <si>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</si>
  <si>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</si>
  <si>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</si>
  <si>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</si>
  <si>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</si>
  <si>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</si>
  <si>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</si>
  <si>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</si>
  <si>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</si>
  <si>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</si>
  <si>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</si>
  <si>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</si>
  <si>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</si>
  <si>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</si>
  <si>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</si>
  <si>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</si>
  <si>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</si>
  <si>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</si>
  <si>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</si>
  <si>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</si>
  <si>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</si>
  <si>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</si>
  <si>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</si>
  <si>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</si>
  <si>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</si>
  <si>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</si>
  <si>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</si>
  <si>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</si>
  <si>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</si>
  <si>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</si>
  <si>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</si>
  <si>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</si>
  <si>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</si>
  <si>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</si>
  <si>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</si>
  <si>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</si>
  <si>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</si>
  <si>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</si>
  <si>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</si>
  <si>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</si>
  <si>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</si>
  <si>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</si>
  <si>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</si>
  <si>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</si>
  <si>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</si>
  <si>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</si>
  <si>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</si>
  <si>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</si>
  <si>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</si>
  <si>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</si>
  <si>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</si>
  <si>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</si>
  <si>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</si>
  <si>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</si>
  <si>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</si>
  <si>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</si>
  <si>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</si>
  <si>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</si>
  <si>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</si>
  <si>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</si>
  <si>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</si>
  <si>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</si>
  <si>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</si>
  <si>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</si>
  <si>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</si>
  <si>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</si>
  <si>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</si>
  <si>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</si>
  <si>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</si>
  <si>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</si>
  <si>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</si>
  <si>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</si>
  <si>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</si>
  <si>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</si>
  <si>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</si>
  <si>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</si>
  <si>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</si>
  <si>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</si>
  <si>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</si>
  <si>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</si>
  <si>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</si>
  <si>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PCM-20251122-00000712</t>
  </si>
  <si>
    <t>ETA 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</si>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</sst>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3" totalsRowShown="0" headerRowDxfId="31" dataDxfId="30" headerRowBorderDxfId="28" tableBorderDxfId="29">
  <autoFilter ref="A1:L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320.58951319444168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5.6503935185901355E-2</v>
      </c>
      <c r="H3" s="143">
        <v>45983.472187500003</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20851</v>
      </c>
      <c r="E4" s="63" t="s">
        <v>39021</v>
      </c>
      <c r="F4" s="143">
        <v>45983.524421296293</v>
      </c>
      <c r="G4" s="144">
        <f ca="1">IFERROR(NOW()-F4,"-")</f>
        <v>1.3517824074369855E-2</v>
      </c>
      <c r="H4" s="143">
        <v>45983.519479166665</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12662</v>
      </c>
      <c r="E5" s="63" t="s">
        <v>39021</v>
      </c>
      <c r="F5" s="143">
        <v>45983.52621527778</v>
      </c>
      <c r="G5" s="144">
        <f ca="1">IFERROR(NOW()-F5,"-")</f>
        <v>1.1723842588253319E-2</v>
      </c>
      <c r="H5" s="143">
        <v>45983.521157407406</v>
      </c>
      <c r="I5" s="141" t="str">
        <f>IFERROR(VLOOKUP(D5,DB!A:F,6,0),"")</f>
        <v>Generator-SG</v>
      </c>
      <c r="J5" s="141" t="str">
        <f>IFERROR(VLOOKUP(D5,DB!A:G,7,0),"")</f>
        <v>Dead</v>
      </c>
      <c r="K5" s="145" t="s">
        <v>39028</v>
      </c>
      <c r="L5" s="146" t="str">
        <f>IFERROR(VLOOKUP(D5,DB!A:I,9,0),"")</f>
        <v>Latis</v>
      </c>
    </row>
    <row r="6" spans="1:15" ht="15" customHeight="1">
      <c r="A6" s="140"/>
      <c r="B6" s="141" t="str">
        <f>IFERROR(VLOOKUP(D6,DB!A:K,11,0),"")</f>
        <v/>
      </c>
      <c r="C6" s="141"/>
      <c r="D6" s="133"/>
      <c r="E6" s="142"/>
      <c r="F6" s="143"/>
      <c r="G6" s="144">
        <f ca="1">IFERROR(NOW()-F6,"-")</f>
        <v>45983.537939120368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45983.537939120368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45983.537939120368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45983.537939120368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45983.537939120368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45983.537939120368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45983.537939120368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45983.537939120368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45983.537939120368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45983.537939120368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45983.537939120368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45983.537939120368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45983.537939120368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45983.537939120368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45983.537939120368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45983.537939120368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45983.537939120368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45983.537939120368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45983.537939120368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45983.537939120368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45983.537939120368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45983.537939120368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45983.537939120368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45983.537939120368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45983.537939120368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45983.537939120368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45983.537939120368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45983.537939120368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45983.537939120368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45983.537939120368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45983.537939120368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45983.537939120368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45983.537939120368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45983.537939120368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45983.537939120368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45983.537939120368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45983.537939120368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45983.537939120368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45983.537939120368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45983.537939120368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45983.537939120368</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45983.537939120368</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360B1C08-36E2-49BA-90B4-761B77BE9EBE}"/>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158.53810115740635</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45983.537939120368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45983.537939120368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45983.537939120368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45983.537939120368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45983.537939120368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45983.537939120368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45983.537939120368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45983.537939120368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45983.537939120368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45983.537939120368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45983.537939120368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45983.537939120368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45983.537939120368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45983.537939120368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45983.537939120368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45983.537939120368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45983.537939120368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45983.537939120368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45983.537939120368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45983.537939120368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45983.537939120368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45983.537939120368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45983.537939120368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45983.537939120368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45983.537939120368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45983.537939120368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45983.537939120368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45983.537939120368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45983.537939120368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45983.537939120368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45983.537939120368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45983.537939120368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45983.537939120368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45983.537939120368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45983.537939120368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45983.537939120368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45983.537939120368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45983.537939120368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45983.537939120368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45983.537939120368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45983.537939120368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45983.537939120368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45983.537939120368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45983.537939120368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45983.537939120368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45983.537939120368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45983.537939120368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45983.537939120368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45983.537939120368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45983.537939120368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45983.537939120368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45983.537939120368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45983.537939120368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45983.537939120368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45983.537939120368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45983.537939120368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45983.537939120368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45983.537939120368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45983.537939120368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45983.537939120368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45983.537939120368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45983.537939120368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45983.537939120368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45983.537939120368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45983.537939120368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45983.537939120368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45983.537939120368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45983.537939120368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45983.537939120368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45983.537939120368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45983.537939120368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45983.537939120368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45983.537939120368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45983.537939120368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45983.537939120368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45983.537939120368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45983.537939120368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45983.537939120368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45983.537939120368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45983.537939120368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45983.537939120368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45983.537939120368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45983.537939120368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45983.537939120368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45983.537939120368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45983.537939120368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45983.537939120368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45983.537939120368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45983.537939120368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45983.537939120368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45983.537939120368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45983.537939120368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45983.537939120368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45983.537939120368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45983.537939120368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45983.537939120368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45983.537939120368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45983.537939120368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45983.537939120368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45983.537939120368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45983.537939120368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45983.537939120368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45983.537939120368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45983.537939120368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45983.537939120368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45983.537939120368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45983.537939120368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45983.537939120368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45983.537939120368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45983.537939120368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45983.537939120368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45983.537939120368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45983.537939120368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45983.537939120368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45983.537939120368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45983.537939120368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45983.537939120368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45983.537939120368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45983.537939120368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45983.537939120368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45983.537939120368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45983.537939120368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45983.537939120368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45983.537939120368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45983.537939120368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45983.537939120368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45983.537939120368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45983.537939120368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45983.537939120368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45983.537939120368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45983.537939120368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45983.537939120368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45983.537939120368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45983.537939120368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45983.537939120368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45983.537939120368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45983.537939120368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45983.537939120368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45983.537939120368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45983.537939120368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45983.537939120368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45983.537939120368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45983.537939120368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45983.537939120368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45983.537939120368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45983.537939120368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45983.537939120368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45983.537939120368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45983.537939120368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45983.537939120368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45983.537939120368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45983.537939120368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45983.537939120368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45983.537939120368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45983.537939120368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45983.537939120368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workbookViewId="0">
      <selection activeCell="J19" sqref="J19"/>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45983.537939120368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45983.537939120368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45983.537939120368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45983.537939120368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45983.537939120368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45983.537939120368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45983.537939120368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45983.537939120368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45983.537939120368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45983.537939120368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45983.537939120368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45983.537939120368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45983.537939120368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45983.537939120368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45983.537939120368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45983.537939120368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45983.537939120368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45983.537939120368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45983.537939120368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45983.537939120368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45983.537939120368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45983.537939120368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45983.537939120368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45983.537939120368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45983.537939120368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45983.537939120368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45983.537939120368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45983.537939120368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45983.537939120368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45983.537939120368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45983.537939120368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45983.537939120368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45983.537939120368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45983.537939120368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45983.537939120368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45983.537939120368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45983.537939120368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45983.537939120368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45983.537939120368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45983.537939120368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45983.537939120368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45983.537939120368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45983.537939120368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45983.537939120368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45983.537939120368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45983.537939120368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45983.537939120368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45983.537939120368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45983.537939120368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45983.537939120368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45983.537939120368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45983.537939120368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45983.537939120368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45983.537939120368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45983.537939120368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45983.537939120368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45983.537939120368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45983.537939120368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45983.537939120368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45983.537939120368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45983.537939120368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45983.537939120368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45983.537939120368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45983.537939120368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45983.537939120368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45983.537939120368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45983.537939120368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45983.537939120368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45983.537939120368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45983.537939120368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45983.537939120368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45983.537939120368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45983.537939120368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45983.537939120368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45983.537939120368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45983.537939120368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45983.537939120368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45983.537939120368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45983.537939120368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45983.537939120368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45983.537939120368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45983.537939120368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45983.537939120368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45983.537939120368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45983.537939120368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45983.537939120368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45983.537939120368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45983.537939120368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45983.537939120368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45983.537939120368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45983.537939120368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45983.537939120368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45983.537939120368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45983.537939120368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45983.537939120368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45983.537939120368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45983.537939120368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45983.537939120368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45983.537939120368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45983.537939120368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45983.537939120368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45983.537939120368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45983.537939120368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45983.537939120368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45983.537939120368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45983.537939120368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45983.537939120368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45983.537939120368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45983.537939120368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45983.537939120368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45983.537939120368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45983.537939120368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45983.537939120368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45983.537939120368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45983.537939120368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45983.537939120368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45983.537939120368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45983.537939120368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45983.537939120368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45983.537939120368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45983.537939120368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45983.537939120368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45983.537939120368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45983.537939120368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45983.537939120368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45983.537939120368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45983.537939120368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45983.537939120368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45983.537939120368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45983.537939120368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45983.537939120368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45983.537939120368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45983.537939120368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45983.537939120368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45983.537939120368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45983.537939120368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45983.537939120368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45983.537939120368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45983.537939120368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45983.537939120368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45983.537939120368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45983.537939120368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45983.537939120368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45983.537939120368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45983.537939120368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45983.537939120368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45983.537939120368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45983.537939120368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45983.537939120368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45983.537939120368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45983.537939120368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45983.537939120368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45983.537939120368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45983.537939120368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45983.537939120368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45983.537939120368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45983.537939120368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45983.537939120368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45983.537939120368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45983.537939120368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45983.537939120368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45983.537939120368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45983.537939120368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45983.537939120368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45983.537939120368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45983.537939120368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45983.537939120368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45983.537939120368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45983.537939120368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45983.537939120368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45983.537939120368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45983.537939120368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45983.537939120368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45983.537939120368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45983.537939120368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45983.537939120368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45983.537939120368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45983.537939120368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45983.537939120368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45983.537939120368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45983.537939120368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45983.537939120368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45983.537939120368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45983.537939120368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45983.537939120368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45983.537939120368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45983.537939120368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45983.537939120368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45983.537939120368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45983.537939120368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45983.537939120368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45983.537939120368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45983.537939120368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45983.537939120368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45983.537939120368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45983.537939120368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45983.537939120368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45983.537939120368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45983.537939120368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45983.537939120368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45983.537939120368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45983.537939120368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45983.537939120368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45983.537939120368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45983.537939120368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45983.537939120368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45983.537939120368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45983.537939120368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45983.537939120368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45983.537939120368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45983.537939120368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45983.537939120368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45983.537939120368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45983.537939120368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45983.537939120368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45983.537939120368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45983.537939120368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45983.537939120368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45983.537939120368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45983.537939120368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45983.537939120368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45983.537939120368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45983.537939120368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45983.537939120368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45983.537939120368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45983.537939120368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45983.537939120368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45983.537939120368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45983.537939120368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45983.537939120368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45983.537939120368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45983.537939120368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45983.537939120368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45983.537939120368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45983.537939120368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45983.537939120368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45983.537939120368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45983.537939120368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45983.537939120368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45983.537939120368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45983.537939120368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45983.537939120368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45983.537939120368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45983.537939120368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45983.537939120368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45983.537939120368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45983.537939120368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45983.537939120368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45983.537939120368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45983.537939120368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45983.537939120368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45983.537939120368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45983.537939120368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45983.537939120368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45983.537939120368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45983.537939120368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45983.537939120368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45983.537939120368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45983.537939120368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45983.537939120368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45983.537939120368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45983.537939120368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45983.537939120368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45983.537939120368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45983.537939120368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45983.537939120368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45983.537939120368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45983.537939120368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45983.537939120368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45983.537939120368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45983.537939120368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45983.537939120368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45983.537939120368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45983.537939120368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45983.537939120368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45983.537939120368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45983.537939120368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45983.537939120368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45983.537939120368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45983.537939120368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45983.537939120368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45983.537939120368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45983.537939120368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45983.537939120368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45983.537939120368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45983.537939120368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45983.537939120368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45983.537939120368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45983.537939120368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45983.537939120368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45983.537939120368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45983.537939120368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45983.537939120368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45983.537939120368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45983.537939120368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45983.537939120368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45983.537939120368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45983.537939120368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45983.537939120368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45983.537939120368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45983.537939120368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45983.537939120368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45983.537939120368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45983.537939120368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45983.537939120368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45983.537939120368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45983.537939120368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45983.537939120368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45983.537939120368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45983.537939120368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45983.537939120368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45983.537939120368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45983.537939120368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45983.537939120368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45983.537939120368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45983.537939120368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45983.537939120368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45983.537939120368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45983.537939120368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45983.537939120368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45983.537939120368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45983.537939120368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45983.537939120368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45983.537939120368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45983.537939120368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45983.537939120368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45983.537939120368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45983.537939120368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45983.537939120368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45983.537939120368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45983.537939120368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45983.537939120368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45983.537939120368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45983.537939120368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45983.537939120368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45983.537939120368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45983.537939120368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45983.537939120368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45983.537939120368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45983.537939120368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45983.537939120368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45983.537939120368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45983.537939120368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45983.537939120368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45983.537939120368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45983.537939120368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45983.537939120368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45983.537939120368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45983.537939120368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45983.537939120368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45983.537939120368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45983.537939120368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45983.537939120368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45983.537939120368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45983.537939120368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45983.537939120368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45983.537939120368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45983.537939120368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45983.537939120368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45983.537939120368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45983.537939120368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45983.537939120368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45983.537939120368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45983.537939120368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45983.537939120368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45983.537939120368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45983.537939120368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45983.537939120368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45983.537939120368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45983.537939120368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45983.537939120368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45983.537939120368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45983.537939120368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45983.537939120368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45983.537939120368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45983.537939120368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45983.537939120368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45983.537939120368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45983.537939120368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45983.537939120368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45983.537939120368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45983.537939120368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45983.537939120368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45983.537939120368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45983.537939120368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45983.537939120368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45983.537939120368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45983.537939120368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45983.537939120368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45983.537939120368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45983.537939120368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45983.537939120368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45983.537939120368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45983.537939120368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45983.537939120368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45983.537939120368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45983.537939120368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45983.537939120368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45983.537939120368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45983.537939120368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45983.537939120368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45983.537939120368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45983.537939120368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45983.537939120368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45983.537939120368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45983.537939120368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45983.537939120368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45983.537939120368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45983.537939120368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45983.537939120368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45983.537939120368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45983.537939120368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45983.537939120368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45983.537939120368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45983.537939120368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45983.537939120368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45983.537939120368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45983.537939120368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45983.537939120368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45983.537939120368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45983.537939120368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45983.537939120368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45983.537939120368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45983.537939120368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45983.537939120368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45983.537939120368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45983.537939120368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45983.537939120368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45983.537939120368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45983.537939120368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45983.537939120368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45983.537939120368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45983.537939120368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45983.537939120368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45983.537939120368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45983.537939120368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45983.537939120368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45983.537939120368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45983.537939120368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45983.537939120368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45983.537939120368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45983.537939120368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45983.537939120368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45983.537939120368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45983.537939120368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45983.537939120368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45983.537939120368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45983.537939120368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45983.537939120368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45983.537939120368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45983.537939120368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45983.537939120368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45983.537939120368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45983.537939120368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45983.537939120368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45983.537939120368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45983.537939120368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45983.537939120368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45983.537939120368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45983.537939120368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45983.537939120368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45983.537939120368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45983.537939120368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45983.537939120368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45983.537939120368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45983.537939120368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45983.537939120368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45983.537939120368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45983.537939120368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45983.537939120368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45983.537939120368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45983.537939120368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45983.537939120368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45983.537939120368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45983.537939120368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45983.537939120368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45983.537939120368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45983.537939120368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45983.537939120368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45983.537939120368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45983.537939120368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45983.537939120368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45983.537939120368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45983.537939120368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45983.537939120368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45983.537939120368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45983.537939120368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45983.537939120368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45983.537939120368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45983.537939120368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45983.537939120368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45983.537939120368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45983.537939120368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45983.537939120368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45983.537939120368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45983.537939120368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45983.537939120368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45983.537939120368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45983.537939120368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45983.537939120368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45983.537939120368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45983.537939120368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45983.537939120368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45983.537939120368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45983.537939120368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45983.537939120368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45983.537939120368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45983.537939120368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45983.537939120368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45983.537939120368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45983.537939120368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45983.537939120368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45983.537939120368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45983.537939120368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45983.537939120368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45983.537939120368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45983.537939120368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45983.537939120368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45983.537939120368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45983.537939120368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45983.537939120368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45983.537939120368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45983.537939120368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45983.537939120368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45983.537939120368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45983.537939120368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45983.537939120368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45983.537939120368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45983.537939120368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45983.537939120368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45983.537939120368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45983.537939120368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45983.537939120368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45983.537939120368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45983.537939120368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45983.537939120368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45983.537939120368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45983.537939120368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45983.537939120368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45983.537939120368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45983.537939120368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45983.537939120368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45983.537939120368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45983.537939120368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45983.537939120368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45983.537939120368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45983.537939120368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45983.537939120368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45983.537939120368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45983.537939120368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45983.537939120368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45983.537939120368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45983.537939120368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45983.537939120368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45983.537939120368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45983.537939120368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45983.537939120368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45983.537939120368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45983.537939120368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45983.537939120368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45983.537939120368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45983.537939120368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45983.537939120368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45983.537939120368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45983.537939120368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45983.537939120368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45983.537939120368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45983.537939120368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45983.537939120368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45983.537939120368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45983.537939120368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45983.537939120368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45983.537939120368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45983.537939120368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45983.537939120368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45983.537939120368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45983.537939120368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45983.537939120368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45983.537939120368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45983.537939120368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45983.537939120368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45983.537939120368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45983.537939120368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45983.537939120368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45983.537939120368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45983.537939120368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45983.537939120368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45983.537939120368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45983.537939120368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45983.537939120368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45983.537939120368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45983.537939120368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45983.537939120368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45983.537939120368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45983.537939120368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45983.537939120368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45983.537939120368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45983.537939120368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45983.537939120368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45983.537939120368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45983.537939120368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45983.537939120368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45983.537939120368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45983.537939120368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45983.537939120368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45983.537939120368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45983.537939120368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45983.537939120368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45983.537939120368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45983.537939120368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45983.537939120368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45983.537939120368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45983.537939120368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45983.537939120368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45983.537939120368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45983.537939120368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45983.537939120368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45983.537939120368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45983.537939120368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45983.537939120368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45983.537939120368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45983.537939120368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45983.537939120368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45983.537939120368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45983.537939120368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45983.537939120368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45983.537939120368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45983.537939120368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45983.537939120368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45983.537939120368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45983.537939120368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45983.537939120368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45983.537939120368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45983.537939120368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45983.537939120368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45983.537939120368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45983.537939120368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45983.537939120368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45983.537939120368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45983.537939120368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45983.537939120368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45983.537939120368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45983.537939120368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45983.537939120368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45983.537939120368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45983.537939120368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45983.537939120368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45983.537939120368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45983.537939120368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45983.537939120368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45983.537939120368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45983.537939120368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45983.537939120368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45983.537939120368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45983.537939120368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45983.537939120368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45983.537939120368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45983.537939120368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45983.537939120368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45983.537939120368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45983.537939120368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45983.537939120368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45983.537939120368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45983.537939120368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45983.537939120368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45983.537939120368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45983.537939120368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45983.537939120368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45983.537939120368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45983.537939120368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45983.537939120368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45983.537939120368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45983.537939120368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45983.537939120368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45983.537939120368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45983.537939120368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45983.537939120368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45983.537939120368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45983.537939120368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45983.537939120368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45983.537939120368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45983.537939120368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45983.537939120368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45983.537939120368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45983.537939120368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45983.537939120368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45983.537939120368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45983.537939120368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45983.537939120368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45983.537939120368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45983.537939120368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45983.537939120368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45983.537939120368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45983.537939120368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45983.537939120368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45983.537939120368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45983.537939120368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45983.537939120368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45983.537939120368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45983.537939120368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45983.537939120368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45983.537939120368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45983.537939120368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45983.537939120368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45983.537939120368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45983.537939120368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45983.537939120368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45983.537939120368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45983.537939120368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45983.537939120368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45983.537939120368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45983.537939120368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45983.537939120368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45983.537939120368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45983.537939120368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45983.537939120368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45983.537939120368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45983.537939120368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45983.537939120368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45983.537939120368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45983.537939120368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45983.537939120368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45983.537939120368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45983.537939120368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45983.537939120368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45983.537939120368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45983.537939120368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45983.537939120368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45983.537939120368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45983.537939120368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45983.537939120368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45983.537939120368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45983.537939120368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45983.537939120368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45983.537939120368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45983.537939120368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45983.537939120368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45983.537939120368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45983.537939120368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45983.537939120368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45983.537939120368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45983.537939120368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45983.537939120368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45983.537939120368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45983.537939120368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45983.537939120368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45983.537939120368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45983.537939120368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45983.537939120368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45983.537939120368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45983.537939120368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45983.537939120368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45983.537939120368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45983.537939120368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45983.537939120368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45983.537939120368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45983.537939120368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45983.537939120368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45983.537939120368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45983.537939120368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45983.537939120368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45983.537939120368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45983.537939120368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45983.537939120368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45983.537939120368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45983.537939120368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45983.537939120368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45983.537939120368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45983.537939120368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45983.537939120368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45983.537939120368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45983.537939120368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45983.537939120368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45983.537939120368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45983.537939120368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45983.537939120368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45983.537939120368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45983.537939120368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45983.537939120368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45983.537939120368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45983.537939120368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45983.537939120368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45983.537939120368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45983.537939120368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45983.537939120368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45983.537939120368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45983.537939120368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45983.537939120368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45983.537939120368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45983.537939120368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45983.537939120368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45983.537939120368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45983.537939120368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45983.537939120368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45983.537939120368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45983.537939120368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45983.537939120368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45983.537939120368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45983.537939120368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45983.537939120368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45983.537939120368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45983.537939120368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45983.537939120368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45983.537939120368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45983.537939120368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45983.537939120368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45983.537939120368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45983.537939120368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45983.537939120368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45983.537939120368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45983.537939120368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45983.537939120368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45983.537939120368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45983.537939120368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45983.537939120368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45983.537939120368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45983.537939120368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45983.537939120368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45983.537939120368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45983.537939120368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45983.537939120368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45983.537939120368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45983.537939120368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45983.537939120368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45983.537939120368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45983.537939120368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45983.537939120368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45983.537939120368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45983.537939120368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45983.537939120368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45983.537939120368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45983.537939120368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45983.537939120368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45983.537939120368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45983.537939120368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45983.537939120368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45983.537939120368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45983.537939120368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45983.537939120368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45983.537939120368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45983.537939120368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45983.537939120368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45983.537939120368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45983.537939120368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45983.537939120368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45983.537939120368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45983.537939120368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45983.537939120368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45983.537939120368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45983.537939120368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45983.537939120368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45983.537939120368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45983.537939120368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45983.537939120368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45983.537939120368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45983.537939120368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45983.537939120368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45983.537939120368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45983.537939120368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45983.537939120368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45983.537939120368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45983.537939120368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45983.537939120368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45983.537939120368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45983.537939120368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45983.537939120368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45983.537939120368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45983.537939120368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45983.537939120368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45983.537939120368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45983.537939120368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45983.537939120368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45983.537939120368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45983.537939120368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45983.537939120368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45983.537939120368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45983.537939120368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45983.537939120368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45983.537939120368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45983.537939120368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45983.537939120368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45983.537939120368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45983.537939120368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45983.537939120368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45983.537939120368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45983.537939120368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45983.537939120368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45983.537939120368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45983.537939120368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45983.537939120368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45983.537939120368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45983.537939120368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45983.537939120368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45983.537939120368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45983.537939120368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45983.537939120368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45983.537939120368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45983.537939120368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45983.537939120368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45983.537939120368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45983.537939120368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45983.537939120368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45983.537939120368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45983.537939120368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45983.537939120368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45983.537939120368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45983.537939120368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45983.537939120368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45983.537939120368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45983.537939120368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45983.537939120368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45983.537939120368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45983.537939120368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45983.537939120368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45983.537939120368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45983.537939120368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45983.537939120368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45983.537939120368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45983.537939120368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45983.537939120368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45983.537939120368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45983.537939120368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45983.537939120368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45983.537939120368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45983.537939120368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45983.537939120368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45983.537939120368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45983.537939120368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45983.537939120368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45983.537939120368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45983.537939120368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45983.537939120368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45983.537939120368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45983.537939120368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45983.537939120368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45983.537939120368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45983.537939120368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45983.537939120368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45983.537939120368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45983.537939120368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45983.537939120368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45983.537939120368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45983.537939120368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45983.537939120368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45983.537939120368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45983.537939120368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45983.537939120368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45983.537939120368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45983.537939120368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45983.537939120368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45983.537939120368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45983.537939120368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45983.537939120368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45983.537939120368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45983.537939120368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45983.537939120368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45983.537939120368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45983.537939120368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45983.537939120368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45983.537939120368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45983.537939120368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45983.537939120368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45983.537939120368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45983.537939120368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45983.537939120368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45983.537939120368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45983.537939120368</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280.05722152777162</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37546</v>
      </c>
      <c r="E3" s="94" t="s">
        <v>39021</v>
      </c>
      <c r="F3" s="95">
        <v>45983.511886574073</v>
      </c>
      <c r="G3" s="96">
        <f t="shared" ref="G3:G11" ca="1" si="0">IFERROR(NOW()-F3,"")</f>
        <v>2.6052546294522472E-2</v>
      </c>
      <c r="H3" s="95">
        <v>45983.500081018516</v>
      </c>
      <c r="I3" s="113" t="str">
        <f>IFERROR(VLOOKUP(D3,DB!A:F,6,0),"")</f>
        <v>Generator-SG</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45983.537939120368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45983.537939120368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45983.537939120368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45983.537939120368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45983.537939120368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45983.537939120368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45983.537939120368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45983.537939120368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45983.537939120368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45983.537939120368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45983.537939120368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45983.537939120368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45983.537939120368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45983.537939120368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45983.537939120368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45983.537939120368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45983.537939120368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45983.537939120368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45983.537939120368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45983.537939120368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45983.537939120368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45983.537939120368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45983.537939120368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45983.537939120368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45983.537939120368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45983.537939120368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45983.537939120368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45983.537939120368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45983.537939120368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45983.537939120368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45983.537939120368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45983.537939120368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45983.537939120368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45983.537939120368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45983.537939120368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45983.537939120368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45983.537939120368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45983.537939120368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45983.537939120368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45983.537939120368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45983.537939120368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45983.537939120368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45983.537939120368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45983.537939120368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45983.537939120368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45983.537939120368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45983.537939120368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45983.537939120368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45983.537939120368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45983.537939120368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45983.537939120368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45983.537939120368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45983.537939120368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45983.537939120368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45983.537939120368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45983.537939120368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45983.537939120368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45983.537939120368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45983.537939120368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45983.537939120368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45983.537939120368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45983.537939120368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45983.537939120368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45983.537939120368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45983.537939120368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45983.537939120368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45983.537939120368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45983.537939120368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45983.537939120368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45983.537939120368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45983.537939120368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45983.537939120368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45983.537939120368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45983.537939120368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45983.537939120368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45983.537939120368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45983.537939120368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45983.537939120368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45983.537939120368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45983.537939120368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45983.537939120368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45983.537939120368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45983.537939120368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45983.537939120368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45983.537939120368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45983.537939120368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45983.537939120368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45983.537939120368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45983.537939120368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45983.537939120368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45983.537939120368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45983.537939120368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45983.537939120368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45983.537939120368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45983.537939120368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45983.537939120368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45983.537939120368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45983.537939120368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45983.537939120368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45983.537939120368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45983.537939120368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45983.537939120368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45983.537939120368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45983.537939120368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45983.537939120368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45983.537939120368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45983.537939120368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45983.537939120368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45983.537939120368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45983.537939120368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45983.537939120368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45983.537939120368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45983.537939120368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45983.537939120368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45983.537939120368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45983.537939120368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45983.537939120368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45983.537939120368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45983.537939120368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45983.537939120368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45983.537939120368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45983.537939120368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45983.537939120368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45983.537939120368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45983.537939120368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45983.537939120368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45983.537939120368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45983.537939120368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45983.537939120368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45983.537939120368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45983.537939120368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45983.537939120368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45983.537939120368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45983.537939120368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45983.537939120368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45983.537939120368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45983.537939120368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45983.537939120368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45983.537939120368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45983.537939120368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45983.537939120368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45983.537939120368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45983.537939120368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45983.537939120368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45983.537939120368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45983.537939120368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45983.537939120368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45983.537939120368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45983.537939120368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45983.537939120368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45983.537939120368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45983.537939120368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45983.537939120368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45983.537939120368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45983.537939120368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45983.537939120368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45983.537939120368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45983.537939120368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45983.537939120368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45983.537939120368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45983.537939120368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45983.537939120368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45983.537939120368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45983.537939120368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45983.537939120368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45983.537939120368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45983.537939120368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45983.537939120368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45983.537939120368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45983.537939120368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45983.537939120368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45983.537939120368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45983.537939120368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45983.537939120368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45983.537939120368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45983.537939120368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45983.537939120368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45983.537939120368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45983.537939120368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45983.537939120368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45983.537939120368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45983.537939120368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45983.537939120368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45983.537939120368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45983.537939120368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45983.537939120368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45983.537939120368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45983.537939120368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45983.537939120368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45983.537939120368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45983.537939120368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45983.537939120368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45983.537939120368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45983.537939120368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45983.537939120368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45983.537939120368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45983.537939120368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45983.537939120368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45983.537939120368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45983.537939120368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45983.537939120368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45983.537939120368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45983.537939120368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45983.537939120368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45983.537939120368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45983.537939120368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45983.537939120368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45983.537939120368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45983.537939120368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45983.537939120368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45983.537939120368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45983.537939120368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45983.537939120368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45983.537939120368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45983.537939120368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45983.537939120368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45983.537939120368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45983.537939120368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45983.537939120368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45983.537939120368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45983.537939120368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45983.537939120368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45983.537939120368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45983.537939120368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45983.537939120368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45983.537939120368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45983.537939120368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45983.537939120368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45983.537939120368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45983.537939120368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45983.537939120368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45983.537939120368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45983.537939120368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45983.537939120368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45983.537939120368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45983.537939120368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45983.537939120368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45983.537939120368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45983.537939120368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45983.537939120368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45983.537939120368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45983.537939120368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45983.537939120368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45983.537939120368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45983.537939120368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45983.537939120368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45983.537939120368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45983.537939120368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45983.537939120368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45983.537939120368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45983.537939120368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45983.537939120368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45983.537939120368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45983.537939120368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45983.537939120368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45983.537939120368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45983.537939120368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45983.537939120368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45983.537939120368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45983.537939120368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45983.537939120368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45983.537939120368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45983.537939120368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45983.537939120368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45983.537939120368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45983.537939120368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45983.537939120368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45983.537939120368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45983.537939120368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45983.537939120368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45983.537939120368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45983.537939120368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45983.537939120368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45983.537939120368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45983.537939120368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45983.537939120368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45983.537939120368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45983.537939120368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45983.537939120368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45983.537939120368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45983.537939120368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45983.537939120368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45983.537939120368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45983.537939120368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45983.537939120368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45983.537939120368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45983.537939120368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45983.537939120368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45983.537939120368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45983.537939120368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45983.537939120368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45983.537939120368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45983.537939120368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45983.537939120368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45983.537939120368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45983.537939120368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45983.537939120368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45983.537939120368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45983.537939120368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45983.537939120368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45983.537939120368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45983.537939120368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45983.537939120368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45983.537939120368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45983.537939120368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45983.537939120368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45983.537939120368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45983.537939120368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45983.537939120368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45983.537939120368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45983.537939120368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45983.537939120368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45983.537939120368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45983.537939120368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45983.537939120368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45983.537939120368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45983.537939120368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45983.537939120368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45983.537939120368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45983.537939120368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45983.537939120368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45983.537939120368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45983.537939120368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45983.537939120368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45983.537939120368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45983.537939120368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45983.537939120368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45983.537939120368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45983.537939120368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45983.537939120368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45983.537939120368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45983.537939120368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45983.537939120368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45983.537939120368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45983.537939120368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45983.537939120368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45983.537939120368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45983.537939120368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45983.537939120368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45983.537939120368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45983.537939120368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45983.537939120368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45983.537939120368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45983.537939120368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45983.537939120368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45983.537939120368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45983.537939120368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45983.537939120368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45983.537939120368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45983.537939120368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45983.537939120368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45983.537939120368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45983.537939120368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45983.537939120368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45983.537939120368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45983.537939120368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45983.537939120368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45983.537939120368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45983.537939120368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45983.537939120368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45983.537939120368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45983.537939120368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45983.537939120368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45983.537939120368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45983.537939120368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45983.537939120368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45983.537939120368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45983.537939120368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45983.537939120368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45983.537939120368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45983.537939120368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45983.537939120368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45983.537939120368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45983.537939120368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45983.537939120368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45983.537939120368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45983.537939120368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45983.537939120368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45983.537939120368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45983.537939120368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45983.537939120368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45983.537939120368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45983.537939120368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45983.537939120368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45983.537939120368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45983.537939120368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45983.537939120368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45983.537939120368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45983.537939120368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45983.537939120368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45983.537939120368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45983.537939120368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45983.537939120368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45983.537939120368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45983.537939120368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45983.537939120368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45983.537939120368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45983.537939120368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45983.537939120368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45983.537939120368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45983.537939120368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45983.537939120368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45983.537939120368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45983.537939120368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45983.537939120368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45983.537939120368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45983.537939120368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45983.537939120368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45983.537939120368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45983.537939120368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45983.537939120368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45983.537939120368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45983.537939120368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45983.537939120368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45983.537939120368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45983.537939120368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45983.537939120368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45983.537939120368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45983.537939120368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45983.537939120368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45983.537939120368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45983.537939120368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45983.537939120368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45983.537939120368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45983.537939120368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45983.537939120368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45983.537939120368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45983.537939120368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45983.537939120368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45983.537939120368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45983.537939120368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45983.537939120368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45983.537939120368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45983.537939120368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45983.537939120368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45983.537939120368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45983.537939120368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45983.537939120368</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5"/>
  <sheetViews>
    <sheetView tabSelected="1" topLeftCell="C1" workbookViewId="0">
      <selection activeCell="D10" sqref="D10: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91.705878935179499</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39106</v>
      </c>
      <c r="F3" s="38">
        <v>45926.188877314817</v>
      </c>
      <c r="G3" s="108">
        <f t="shared" ref="G3" ca="1" si="0">IFERROR(NOW()-F3,"")</f>
        <v>57.349061805551173</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39106</v>
      </c>
      <c r="F4" s="110">
        <v>45948.661111111112</v>
      </c>
      <c r="G4" s="111">
        <f t="shared" ref="G4" ca="1" si="1">IFERROR(NOW()-F4,"")</f>
        <v>34.876828009255405</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6.0231358796299901</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2.1646405092542409</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39106</v>
      </c>
      <c r="F7" s="128">
        <v>45982.768553240741</v>
      </c>
      <c r="G7" s="111">
        <f ca="1">IFERROR(NOW()-F7,"")</f>
        <v>0.76938587962649763</v>
      </c>
      <c r="H7" s="128">
        <v>45982.753275462965</v>
      </c>
      <c r="I7" s="109" t="str">
        <f>IFERROR(VLOOKUP(D7,DB!A:F,6,0),"")</f>
        <v>SCECO</v>
      </c>
      <c r="J7" s="109" t="str">
        <f>IFERROR(VLOOKUP(D7,DB!A:G,7,0),"")</f>
        <v>Good</v>
      </c>
      <c r="K7" s="109" t="s">
        <v>39126</v>
      </c>
      <c r="L7" s="109" t="str">
        <f>IFERROR(VLOOKUP(D7,DB!A:I,9,0),"")</f>
        <v>Latis</v>
      </c>
    </row>
    <row r="8" spans="1:13">
      <c r="A8" s="109"/>
      <c r="B8" s="109" t="str">
        <f>IFERROR(VLOOKUP(D8,DB!A:K,11,0),"")</f>
        <v/>
      </c>
      <c r="C8" s="109"/>
      <c r="D8"/>
      <c r="E8" s="109"/>
      <c r="F8" s="109"/>
      <c r="G8" s="111">
        <f ca="1">IFERROR(NOW()-F8,"")</f>
        <v>45983.537939120368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45983.537939120368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45983.537939120368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45983.537939120368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45983.537939120368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45983.537939120368</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45983.537939120368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45983.537939120368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45983.537939120368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45983.537939120368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45983.537939120368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45983.537939120368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45983.537939120368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45983.537939120368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45983.537939120368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45983.537939120368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45983.537939120368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45983.537939120368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45983.537939120368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45983.537939120368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45983.537939120368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45983.537939120368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45983.537939120368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45983.537939120368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45983.537939120368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45983.537939120368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45983.537939120368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45983.537939120368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45983.537939120368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45983.537939120368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45983.537939120368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45983.537939120368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45983.537939120368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45983.537939120368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45983.537939120368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45983.537939120368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45983.537939120368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45983.537939120368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45983.537939120368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45983.537939120368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45983.537939120368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45983.537939120368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45983.537939120368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45983.537939120368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45983.537939120368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45983.537939120368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45983.537939120368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45983.537939120368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45983.537939120368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45983.537939120368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45983.537939120368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45983.537939120368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45983.537939120368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45983.537939120368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45983.537939120368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45983.537939120368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45983.537939120368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45983.537939120368</v>
      </c>
      <c r="H65" s="109"/>
      <c r="I65" s="109" t="str">
        <f>IFERROR(VLOOKUP(D65,DB!A:F,6,0),"")</f>
        <v/>
      </c>
      <c r="J65" s="109" t="str">
        <f>IFERROR(VLOOKUP(D65,DB!A:G,7,0),"")</f>
        <v/>
      </c>
      <c r="K65" s="109"/>
      <c r="L65" s="109" t="str">
        <f>IFERROR(VLOOKUP(D65,DB!A:I,9,0),"")</f>
        <v/>
      </c>
    </row>
    <row r="66" spans="1:12">
      <c r="A66" s="131"/>
      <c r="B66" s="131" t="str">
        <f>IFERROR(VLOOKUP(D66,DB!A:K,11,0),"")</f>
        <v/>
      </c>
      <c r="C66" s="131"/>
      <c r="D66" s="131"/>
      <c r="E66" s="131"/>
      <c r="F66" s="132"/>
      <c r="G66" s="111">
        <f ca="1">IFERROR(NOW()-F66,"")</f>
        <v>45983.537939120368</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45983.537939120368</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45983.537939120368</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45983.537939120368</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45983.537939120368</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45983.537939120368</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45983.537939120368</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45983.537939120368</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45983.537939120368</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45983.537939120368</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45983.537939120368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45983.537939120368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45983.537939120368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45983.537939120368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45983.537939120368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45983.537939120368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45983.537939120368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45983.537939120368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45983.537939120368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45983.537939120368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45983.537939120368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45983.537939120368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45983.537939120368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45983.537939120368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45983.537939120368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45983.537939120368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45983.537939120368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45983.537939120368</v>
      </c>
      <c r="H93" s="132"/>
      <c r="I93" s="131" t="str">
        <f>IFERROR(VLOOKUP(D93,DB!A:F,6,0),"")</f>
        <v/>
      </c>
      <c r="J93" s="131" t="str">
        <f>IFERROR(VLOOKUP(D93,DB!A:G,7,0),"")</f>
        <v/>
      </c>
      <c r="K93" s="131"/>
      <c r="L93" s="131" t="str">
        <f>IFERROR(VLOOKUP(D93,DB!A:I,9,0),"")</f>
        <v/>
      </c>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sheetData>
  <dataValidations count="2">
    <dataValidation allowBlank="1" showInputMessage="1" showErrorMessage="1" sqref="E1" xr:uid="{920C6338-E771-4DAE-8C89-92A9093EA4DE}"/>
    <dataValidation type="list" allowBlank="1" showInputMessage="1" showErrorMessage="1" sqref="E2:E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
  <sheetViews>
    <sheetView workbookViewId="0">
      <selection activeCell="E2" sqref="E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ca="1">IFERROR(NOW()-F2,"-")</f>
        <v>45983.537939120368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ca="1">IFERROR(NOW()-F3,"-")</f>
        <v>45983.537939120368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45983.537939120368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ca="1">IFERROR(NOW()-F5,"-")</f>
        <v>45983.537939120368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16" ca="1" si="0">IFERROR(NOW()-F6,"-")</f>
        <v>45983.537939120368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45983.537939120368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45983.537939120368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45983.537939120368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45983.537939120368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45983.537939120368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45983.537939120368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45983.537939120368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45983.537939120368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45983.537939120368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45983.537939120368</v>
      </c>
      <c r="H16" s="121"/>
      <c r="I16" s="119" t="str">
        <f>IFERROR(VLOOKUP(D16,DB!A:F,6,0),"")</f>
        <v/>
      </c>
      <c r="J16" s="119" t="str">
        <f>IFERROR(VLOOKUP(D16,DB!A:G,7,0),"")</f>
        <v/>
      </c>
      <c r="K16" s="122"/>
      <c r="L16" s="123" t="str">
        <f>IFERROR(VLOOKUP(D16,DB!A:I,9,0),"")</f>
        <v/>
      </c>
    </row>
  </sheetData>
  <dataValidations count="2">
    <dataValidation allowBlank="1" showInputMessage="1" showErrorMessage="1" sqref="E1" xr:uid="{9E1BC488-8814-4F8A-8DBE-742B3278AB71}"/>
    <dataValidation type="list" allowBlank="1" showInputMessage="1" showErrorMessage="1" sqref="E2:E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2025-11-22T09:55:47Z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