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99" documentId="120_S{2AC9BD13-BADA-5192-A53E-5A8FF88502F6}" xr6:coauthVersionLast="47" xr6:coauthVersionMax="47" xr10:uidLastSave="{24AEB20B-48E8-42CA-9374-76FCA6CC87A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<sst xmlns="http://schemas.openxmlformats.org/spreadsheetml/2006/main" count="180297" uniqueCount="39134">
  <si>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</si>
  <si>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</si>
  <si>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</si>
  <si>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</si>
  <si>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</si>
  <si>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</si>
  <si>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</si>
  <si>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</si>
  <si>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</si>
  <si>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</si>
  <si>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</si>
  <si>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</si>
  <si>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</si>
  <si>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</si>
  <si>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</si>
  <si>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</si>
  <si>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</si>
  <si>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</si>
  <si>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</si>
  <si>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</si>
  <si>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</si>
  <si>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</si>
  <si>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</si>
  <si>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</si>
  <si>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</si>
  <si>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</si>
  <si>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</si>
  <si>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</si>
  <si>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</si>
  <si>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</si>
  <si>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</si>
  <si>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</si>
  <si>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</si>
  <si>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</si>
  <si>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</si>
  <si>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</si>
  <si>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</si>
  <si>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</si>
  <si>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</si>
  <si>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</si>
  <si>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</si>
  <si>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</si>
  <si>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</si>
  <si>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</si>
  <si>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</si>
  <si>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</si>
  <si>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</si>
  <si>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</si>
  <si>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</si>
  <si>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</si>
  <si>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</si>
  <si>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</si>
  <si>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</si>
  <si>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</si>
  <si>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</si>
  <si>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</si>
  <si>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</si>
  <si>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</si>
  <si>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</si>
  <si>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</si>
  <si>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</si>
  <si>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</si>
  <si>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</si>
  <si>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</si>
  <si>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</si>
  <si>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</si>
  <si>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</si>
  <si>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</si>
  <si>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</si>
  <si>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</si>
  <si>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</si>
  <si>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</si>
  <si>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</si>
  <si>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</si>
  <si>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</si>
  <si>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</si>
  <si>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</si>
  <si>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</si>
  <si>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</si>
  <si>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</si>
  <si>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</si>
  <si>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</si>
  <si>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</si>
  <si>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</si>
  <si>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</si>
  <si>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</si>
  <si>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</si>
  <si>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</si>
  <si>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</si>
  <si>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</si>
  <si>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</si>
  <si>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</si>
  <si>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</si>
  <si>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</si>
  <si>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</si>
  <si>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</si>
  <si>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</si>
  <si>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</si>
  <si>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</si>
  <si>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</si>
  <si>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</si>
  <si>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</si>
  <si>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</si>
  <si>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</si>
  <si>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</si>
  <si>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</si>
  <si>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</si>
  <si>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</si>
  <si>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</si>
  <si>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</si>
  <si>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</si>
  <si>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</si>
  <si>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</si>
  <si>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</si>
  <si>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</si>
  <si>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</si>
  <si>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</si>
  <si>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</si>
  <si>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</si>
  <si>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</si>
  <si>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</si>
  <si>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</si>
  <si>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</si>
  <si>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</si>
  <si>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</si>
  <si>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</si>
  <si>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</si>
  <si>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</si>
  <si>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</si>
  <si>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</si>
  <si>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</si>
  <si>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</si>
  <si>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</si>
  <si>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</si>
  <si>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</si>
  <si>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</si>
  <si>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</si>
  <si>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</si>
  <si>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</si>
  <si>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</si>
  <si>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</si>
  <si>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</si>
  <si>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</si>
  <si>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</si>
  <si>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</si>
  <si>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</si>
  <si>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</si>
  <si>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</si>
  <si>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</si>
  <si>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</si>
  <si>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</si>
  <si>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</si>
  <si>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</si>
  <si>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</si>
  <si>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</si>
  <si>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</si>
  <si>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</si>
  <si>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</si>
  <si>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</si>
  <si>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</si>
  <si>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</si>
  <si>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</si>
  <si>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</si>
  <si>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</si>
  <si>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</si>
  <si>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</si>
  <si>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</si>
  <si>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</si>
  <si>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</si>
  <si>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</si>
  <si>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</si>
  <si>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</si>
  <si>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</si>
  <si>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</si>
  <si>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</si>
  <si>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</si>
  <si>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</si>
  <si>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</si>
  <si>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</si>
  <si>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</si>
  <si>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</si>
  <si>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</si>
  <si>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</si>
  <si>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</si>
  <si>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</si>
  <si>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</si>
  <si>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</si>
  <si>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</si>
  <si>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</si>
  <si>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</si>
  <si>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</si>
  <si>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</si>
  <si>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</si>
  <si>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</si>
  <si>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</si>
  <si>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</si>
  <si>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</si>
  <si>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</si>
  <si>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</si>
  <si>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</si>
  <si>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</si>
  <si>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</si>
  <si>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</si>
  <si>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</si>
  <si>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</si>
  <si>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</si>
  <si>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</si>
  <si>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</si>
  <si>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</si>
  <si>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</si>
  <si>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</si>
  <si>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</si>
  <si>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</si>
  <si>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</si>
  <si>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</si>
  <si>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</si>
  <si>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</si>
  <si>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</si>
  <si>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</si>
  <si>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</si>
  <si>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</si>
  <si>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</si>
  <si>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</si>
  <si>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</si>
  <si>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</si>
  <si>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</si>
  <si>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</si>
  <si>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</si>
  <si>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</si>
  <si>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</si>
  <si>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</si>
  <si>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</si>
  <si>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</si>
  <si>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</si>
  <si>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</si>
  <si>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</si>
  <si>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</si>
  <si>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</si>
  <si>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</si>
  <si>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</si>
  <si>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</si>
  <si>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</si>
  <si>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</si>
  <si>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</si>
  <si>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</si>
  <si>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</si>
  <si>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</si>
  <si>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</si>
  <si>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</si>
  <si>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</si>
  <si>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</si>
  <si>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</si>
  <si>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</si>
  <si>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</si>
  <si>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</si>
  <si>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</si>
  <si>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</si>
  <si>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</si>
  <si>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</si>
  <si>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</si>
  <si>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</si>
  <si>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</si>
  <si>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</si>
  <si>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</si>
  <si>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</si>
  <si>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</si>
  <si>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</si>
  <si>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</si>
  <si>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</si>
  <si>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</si>
  <si>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</si>
  <si>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</si>
  <si>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</si>
  <si>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</si>
  <si>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</si>
  <si>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</si>
  <si>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</si>
  <si>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</si>
  <si>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</si>
  <si>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</si>
  <si>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</si>
  <si>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</si>
  <si>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</si>
  <si>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</si>
  <si>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</si>
  <si>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</si>
  <si>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</si>
  <si>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</si>
  <si>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</si>
  <si>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</si>
  <si>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</si>
  <si>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</si>
  <si>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</si>
  <si>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</si>
  <si>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</si>
  <si>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</si>
  <si>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</si>
  <si>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</si>
  <si>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</si>
  <si>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</si>
  <si>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</si>
  <si>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</si>
  <si>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</si>
  <si>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</si>
  <si>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</si>
  <si>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</si>
  <si>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</si>
  <si>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</si>
  <si>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</si>
  <si>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</si>
  <si>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</si>
  <si>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</si>
  <si>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</si>
  <si>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</si>
  <si>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</si>
  <si>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</si>
  <si>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</si>
  <si>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</si>
  <si>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</si>
  <si>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</si>
  <si>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</si>
  <si>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</si>
  <si>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</si>
  <si>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</si>
  <si>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</si>
  <si>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</si>
  <si>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</si>
  <si>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</si>
  <si>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</si>
  <si>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</si>
  <si>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</si>
  <si>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</si>
  <si>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</si>
  <si>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</si>
  <si>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</si>
  <si>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</si>
  <si>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</si>
  <si>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</si>
  <si>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</si>
  <si>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</si>
  <si>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</si>
  <si>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</si>
  <si>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</si>
  <si>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</si>
  <si>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</si>
  <si>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</si>
  <si>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</si>
  <si>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</si>
  <si>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</si>
  <si>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</si>
  <si>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</si>
  <si>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</si>
  <si>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</si>
  <si>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</si>
  <si>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</si>
  <si>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</si>
  <si>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</si>
  <si>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</si>
  <si>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</si>
  <si>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</si>
  <si>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</si>
  <si>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</si>
  <si>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</si>
  <si>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</si>
  <si>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</si>
  <si>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</si>
  <si>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</si>
  <si>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</si>
  <si>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</si>
  <si>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</si>
  <si>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</si>
  <si>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</si>
  <si>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</si>
  <si>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</si>
  <si>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</si>
  <si>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</si>
  <si>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</si>
  <si>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</si>
  <si>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</si>
  <si>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</si>
  <si>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</si>
  <si>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</si>
  <si>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</si>
  <si>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</si>
  <si>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</si>
  <si>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</si>
  <si>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</si>
  <si>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</si>
  <si>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</si>
  <si>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</si>
  <si>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</si>
  <si>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</si>
  <si>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</si>
  <si>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</si>
  <si>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</si>
  <si>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</si>
  <si>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</si>
  <si>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</si>
  <si>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</si>
  <si>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</si>
  <si>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</si>
  <si>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</si>
  <si>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</si>
  <si>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</si>
  <si>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</si>
  <si>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</si>
  <si>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</si>
  <si>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</si>
  <si>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</si>
  <si>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</si>
  <si>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</si>
  <si>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</si>
  <si>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</si>
  <si>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</si>
  <si>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</si>
  <si>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</si>
  <si>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</si>
  <si>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</si>
  <si>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</si>
  <si>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</si>
  <si>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</si>
  <si>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</si>
  <si>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</si>
  <si>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</si>
  <si>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</si>
  <si>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</si>
  <si>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</si>
  <si>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</si>
  <si>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</si>
  <si>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</si>
  <si>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</si>
  <si>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</si>
  <si>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</si>
  <si>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</si>
  <si>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</si>
  <si>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</si>
  <si>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</si>
  <si>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</si>
  <si>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</si>
  <si>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</si>
  <si>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</si>
  <si>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</si>
  <si>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</si>
  <si>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</si>
  <si>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</si>
  <si>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</si>
  <si>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</si>
  <si>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</si>
  <si>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</si>
  <si>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</si>
  <si>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</si>
  <si>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</si>
  <si>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</si>
  <si>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</si>
  <si>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</si>
  <si>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</si>
  <si>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</si>
  <si>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</si>
  <si>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</si>
  <si>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</si>
  <si>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</si>
  <si>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</si>
  <si>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</si>
  <si>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</si>
  <si>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</si>
  <si>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</si>
  <si>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</si>
  <si>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</si>
  <si>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</si>
  <si>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</si>
  <si>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</si>
  <si>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</si>
  <si>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</si>
  <si>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</si>
  <si>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</si>
  <si>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</si>
  <si>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</si>
  <si>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</si>
  <si>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</si>
  <si>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</si>
  <si>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</si>
  <si>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</si>
  <si>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</si>
  <si>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</si>
  <si>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</si>
  <si>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</si>
  <si>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</si>
  <si>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</si>
  <si>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</si>
  <si>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</si>
  <si>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</si>
  <si>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</si>
  <si>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</si>
  <si>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</si>
  <si>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</si>
  <si>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</si>
  <si>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</si>
  <si>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</si>
  <si>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</si>
  <si>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</si>
  <si>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</si>
  <si>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</si>
  <si>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</si>
  <si>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</si>
  <si>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</si>
  <si>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</si>
  <si>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</si>
  <si>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</si>
  <si>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</si>
  <si>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</si>
  <si>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</si>
  <si>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</si>
  <si>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</si>
  <si>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</si>
  <si>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</si>
  <si>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</si>
  <si>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</si>
  <si>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</si>
  <si>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</si>
  <si>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</si>
  <si>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</si>
  <si>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</si>
  <si>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</si>
  <si>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</si>
  <si>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</si>
  <si>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</si>
  <si>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</si>
  <si>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</si>
  <si>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</si>
  <si>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</si>
  <si>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</si>
  <si>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</si>
  <si>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</si>
  <si>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</si>
  <si>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</si>
  <si>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</si>
  <si>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</si>
  <si>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</si>
  <si>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</si>
  <si>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</si>
  <si>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</si>
  <si>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</si>
  <si>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</si>
  <si>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</si>
  <si>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</si>
  <si>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</si>
  <si>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</si>
  <si>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</si>
  <si>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</si>
  <si>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</si>
  <si>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</si>
  <si>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</si>
  <si>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</si>
  <si>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</si>
  <si>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</si>
  <si>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</si>
  <si>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</si>
  <si>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</si>
  <si>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</si>
  <si>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</si>
  <si>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</si>
  <si>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</si>
  <si>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</si>
  <si>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</si>
  <si>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</si>
  <si>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</si>
  <si>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</si>
  <si>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</si>
  <si>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</si>
  <si>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</si>
  <si>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</si>
  <si>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</si>
  <si>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</si>
  <si>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</si>
  <si>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</si>
  <si>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</si>
  <si>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</si>
  <si>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</si>
  <si>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</si>
  <si>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</si>
  <si>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</si>
  <si>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</si>
  <si>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</si>
  <si>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</si>
  <si>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</si>
  <si>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</si>
  <si>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</si>
  <si>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</si>
  <si>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</si>
  <si>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</si>
  <si>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</si>
  <si>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</si>
  <si>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</si>
  <si>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</si>
  <si>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</si>
  <si>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</si>
  <si>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</si>
  <si>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</si>
  <si>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</si>
  <si>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</si>
  <si>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</si>
  <si>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</si>
  <si>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</si>
  <si>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</si>
  <si>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</si>
  <si>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</si>
  <si>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</si>
  <si>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</si>
  <si>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</si>
  <si>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</si>
  <si>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</si>
  <si>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</si>
  <si>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</si>
  <si>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</si>
  <si>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</si>
  <si>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</si>
  <si>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</si>
  <si>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</si>
  <si>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</si>
  <si>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</si>
  <si>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</si>
  <si>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</si>
  <si>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</si>
  <si>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</si>
  <si>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</si>
  <si>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</si>
  <si>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</si>
  <si>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</si>
  <si>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</si>
  <si>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</si>
  <si>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</si>
  <si>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</si>
  <si>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</si>
  <si>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</si>
  <si>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</si>
  <si>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</si>
  <si>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</si>
  <si>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</si>
  <si>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</si>
  <si>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</si>
  <si>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</si>
  <si>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</si>
  <si>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</si>
  <si>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</si>
  <si>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</si>
  <si>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</si>
  <si>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</si>
  <si>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</si>
  <si>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</si>
  <si>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</si>
  <si>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</si>
  <si>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</si>
  <si>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</si>
  <si>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</si>
  <si>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</si>
  <si>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</si>
  <si>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</si>
  <si>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</si>
  <si>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</si>
  <si>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</si>
  <si>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</si>
  <si>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</si>
  <si>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</si>
  <si>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</si>
  <si>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</si>
  <si>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</si>
  <si>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</si>
  <si>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</si>
  <si>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</si>
  <si>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</si>
  <si>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</si>
  <si>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</si>
  <si>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</si>
  <si>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</si>
  <si>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</si>
  <si>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</si>
  <si>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</si>
  <si>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</si>
  <si>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</si>
  <si>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</si>
  <si>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</si>
  <si>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</si>
  <si>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</si>
  <si>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</si>
  <si>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</si>
  <si>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</si>
  <si>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</si>
  <si>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</si>
  <si>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</si>
  <si>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</si>
  <si>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</si>
  <si>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</si>
  <si>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</si>
  <si>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</si>
  <si>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</si>
  <si>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</si>
  <si>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</si>
  <si>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</si>
  <si>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</si>
  <si>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</si>
  <si>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</si>
  <si>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</si>
  <si>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</si>
  <si>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</si>
  <si>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</si>
  <si>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</si>
  <si>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</si>
  <si>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</si>
  <si>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</si>
  <si>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</si>
  <si>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</si>
  <si>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</si>
  <si>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</si>
  <si>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</si>
  <si>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</si>
  <si>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</si>
  <si>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</si>
  <si>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</si>
  <si>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</si>
  <si>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</si>
  <si>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</si>
  <si>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</si>
  <si>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</si>
  <si>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</si>
  <si>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</si>
  <si>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</si>
  <si>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</si>
  <si>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</si>
  <si>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</si>
  <si>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</si>
  <si>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</si>
  <si>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</si>
  <si>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</si>
  <si>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</si>
  <si>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</si>
  <si>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</si>
  <si>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</si>
  <si>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</si>
  <si>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</si>
  <si>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</si>
  <si>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</si>
  <si>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</si>
  <si>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</si>
  <si>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</si>
  <si>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</si>
  <si>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</si>
  <si>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</si>
  <si>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</si>
  <si>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</si>
  <si>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</si>
  <si>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</si>
  <si>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</si>
  <si>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</si>
  <si>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</si>
  <si>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</si>
  <si>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</si>
  <si>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</si>
  <si>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</si>
  <si>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</si>
  <si>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</si>
  <si>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</si>
  <si>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</si>
  <si>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</si>
  <si>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</si>
  <si>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</si>
  <si>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</si>
  <si>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</si>
  <si>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</si>
  <si>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</si>
  <si>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</si>
  <si>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</si>
  <si>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</si>
  <si>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</si>
  <si>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</si>
  <si>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</si>
  <si>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</si>
  <si>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</si>
  <si>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</si>
  <si>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</si>
  <si>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</si>
  <si>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</si>
  <si>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</si>
  <si>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</si>
  <si>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</si>
  <si>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</si>
  <si>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</si>
  <si>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</si>
  <si>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</si>
  <si>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</si>
  <si>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</si>
  <si>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</si>
  <si>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</si>
  <si>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</si>
  <si>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</si>
  <si>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</si>
  <si>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</si>
  <si>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</si>
  <si>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</si>
  <si>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</si>
  <si>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</si>
  <si>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</si>
  <si>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</si>
  <si>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</si>
  <si>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</si>
  <si>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</si>
  <si>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</si>
  <si>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</si>
  <si>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</si>
  <si>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</si>
  <si>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</si>
  <si>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</si>
  <si>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</si>
  <si>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</si>
  <si>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</si>
  <si>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</si>
  <si>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</si>
  <si>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</si>
  <si>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</si>
  <si>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</si>
  <si>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</si>
  <si>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</si>
  <si>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</si>
  <si>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</si>
  <si>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</si>
  <si>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</si>
  <si>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</si>
  <si>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</si>
  <si>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</si>
  <si>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</si>
  <si>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</si>
  <si>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</si>
  <si>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</si>
  <si>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</si>
  <si>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</si>
  <si>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</si>
  <si>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</si>
  <si>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</si>
  <si>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</si>
  <si>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</si>
  <si>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</si>
  <si>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</si>
  <si>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</si>
  <si>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</si>
  <si>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</si>
  <si>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</si>
  <si>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</si>
  <si>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</si>
  <si>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</si>
  <si>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</si>
  <si>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</si>
  <si>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</si>
  <si>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</si>
  <si>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</si>
  <si>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</si>
  <si>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</si>
  <si>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</si>
  <si>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</si>
  <si>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</si>
  <si>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</si>
  <si>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</si>
  <si>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</si>
  <si>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</si>
  <si>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</si>
  <si>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</si>
  <si>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</si>
  <si>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</si>
  <si>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</si>
  <si>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</si>
  <si>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</si>
  <si>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</si>
  <si>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</si>
  <si>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</si>
  <si>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</si>
  <si>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</si>
  <si>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</si>
  <si>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</si>
  <si>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</si>
  <si>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</si>
  <si>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</si>
  <si>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</si>
  <si>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</si>
  <si>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</si>
  <si>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</si>
  <si>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</si>
  <si>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</si>
  <si>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</si>
  <si>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</si>
  <si>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</si>
  <si>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</si>
  <si>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</si>
  <si>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</si>
  <si>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</si>
  <si>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</si>
  <si>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</si>
  <si>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</si>
  <si>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</si>
  <si>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</si>
  <si>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</si>
  <si>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</si>
  <si>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</si>
  <si>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</si>
  <si>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</si>
  <si>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</si>
  <si>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</si>
  <si>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</si>
  <si>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</si>
  <si>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</si>
  <si>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</si>
  <si>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</si>
  <si>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</si>
  <si>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</si>
  <si>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</si>
  <si>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</si>
  <si>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</si>
  <si>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</si>
  <si>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</si>
  <si>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</si>
  <si>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</si>
  <si>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</si>
  <si>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</si>
  <si>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</si>
  <si>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</si>
  <si>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</si>
  <si>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</si>
  <si>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</si>
  <si>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</si>
  <si>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</si>
  <si>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</si>
  <si>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</si>
  <si>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</si>
  <si>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</si>
  <si>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</si>
  <si>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</si>
  <si>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</si>
  <si>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</si>
  <si>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</si>
  <si>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</si>
  <si>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</si>
  <si>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</si>
  <si>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</si>
  <si>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</si>
  <si>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</si>
  <si>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</si>
  <si>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</si>
  <si>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</si>
  <si>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</si>
  <si>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</si>
  <si>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</si>
  <si>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</si>
  <si>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</si>
  <si>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</si>
  <si>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</si>
  <si>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</si>
  <si>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</si>
  <si>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</si>
  <si>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</si>
  <si>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</si>
  <si>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</si>
  <si>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</si>
  <si>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</si>
  <si>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</si>
  <si>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</si>
  <si>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</si>
  <si>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</si>
  <si>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</si>
  <si>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</si>
  <si>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</si>
  <si>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</si>
  <si>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</si>
  <si>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</si>
  <si>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</si>
  <si>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</si>
  <si>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</si>
  <si>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</si>
  <si>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</si>
  <si>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</si>
  <si>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</si>
  <si>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</si>
  <si>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</si>
  <si>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</si>
  <si>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</si>
  <si>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</si>
  <si>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</si>
  <si>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</si>
  <si>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</si>
  <si>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</si>
  <si>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</si>
  <si>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</si>
  <si>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</si>
  <si>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</si>
  <si>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</si>
  <si>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</si>
  <si>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</si>
  <si>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</si>
  <si>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</si>
  <si>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</si>
  <si>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</si>
  <si>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</si>
  <si>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</si>
  <si>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</si>
  <si>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</si>
  <si>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</si>
  <si>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</si>
  <si>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</si>
  <si>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</si>
  <si>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</si>
  <si>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</si>
  <si>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</si>
  <si>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</si>
  <si>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</si>
  <si>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</si>
  <si>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</si>
  <si>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</si>
  <si>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</si>
  <si>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</si>
  <si>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</si>
  <si>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</si>
  <si>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</si>
  <si>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</si>
  <si>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</si>
  <si>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</si>
  <si>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</si>
  <si>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</si>
  <si>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</si>
  <si>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</si>
  <si>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</si>
  <si>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</si>
  <si>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</si>
  <si>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</si>
  <si>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</si>
  <si>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</si>
  <si>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</si>
  <si>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</si>
  <si>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</si>
  <si>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</si>
  <si>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</si>
  <si>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</si>
  <si>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</si>
  <si>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</si>
  <si>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</si>
  <si>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</si>
  <si>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</si>
  <si>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</si>
  <si>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</si>
  <si>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</si>
  <si>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</si>
  <si>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</si>
  <si>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</si>
  <si>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</si>
  <si>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</si>
  <si>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</si>
  <si>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</si>
  <si>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</si>
  <si>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</si>
  <si>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</si>
  <si>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</si>
  <si>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</si>
  <si>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</si>
  <si>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</si>
  <si>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</si>
  <si>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</si>
  <si>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</si>
  <si>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</si>
  <si>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</si>
  <si>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</si>
  <si>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</si>
  <si>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</si>
  <si>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</si>
  <si>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</si>
  <si>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</si>
  <si>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</si>
  <si>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</si>
  <si>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</si>
  <si>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</si>
  <si>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</si>
  <si>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</si>
  <si>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</si>
  <si>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</si>
  <si>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</si>
  <si>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</si>
  <si>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</si>
  <si>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</si>
  <si>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</si>
  <si>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</si>
  <si>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</si>
  <si>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</si>
  <si>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</si>
  <si>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</si>
  <si>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</si>
  <si>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</si>
  <si>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</si>
  <si>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</si>
  <si>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</si>
  <si>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</si>
  <si>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</si>
  <si>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</si>
  <si>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</si>
  <si>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</si>
  <si>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</si>
  <si>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</si>
  <si>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</si>
  <si>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</si>
  <si>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</si>
  <si>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</si>
  <si>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</si>
  <si>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</si>
  <si>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</si>
  <si>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</si>
  <si>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</si>
  <si>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</si>
  <si>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</si>
  <si>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</si>
  <si>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</si>
  <si>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</si>
  <si>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</si>
  <si>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</si>
  <si>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</si>
  <si>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</si>
  <si>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</si>
  <si>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</si>
  <si>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</si>
  <si>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</si>
  <si>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</si>
  <si>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</si>
  <si>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</si>
  <si>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</si>
  <si>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</si>
  <si>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</si>
  <si>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</si>
  <si>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</si>
  <si>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</si>
  <si>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</si>
  <si>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</si>
  <si>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</si>
  <si>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</si>
  <si>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</si>
  <si>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</si>
  <si>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</si>
  <si>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</si>
  <si>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</si>
  <si>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</si>
  <si>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</si>
  <si>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</si>
  <si>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</si>
  <si>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</si>
  <si>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</si>
  <si>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</si>
  <si>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</si>
  <si>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</si>
  <si>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</si>
  <si>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</si>
  <si>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</si>
  <si>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</si>
  <si>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</si>
  <si>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</si>
  <si>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</si>
  <si>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</si>
  <si>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</si>
  <si>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</si>
  <si>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</si>
  <si>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</si>
  <si>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</si>
  <si>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</si>
  <si>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</si>
  <si>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</si>
  <si>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</si>
  <si>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</si>
  <si>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</si>
  <si>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</si>
  <si>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</si>
  <si>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</si>
  <si>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</si>
  <si>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</si>
  <si>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</si>
  <si>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</si>
  <si>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</si>
  <si>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</si>
  <si>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</si>
  <si>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</si>
  <si>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</si>
  <si>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</si>
  <si>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</si>
  <si>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</si>
  <si>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</si>
  <si>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</si>
  <si>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</si>
  <si>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</si>
  <si>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</si>
  <si>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</si>
  <si>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</si>
  <si>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</si>
  <si>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</si>
  <si>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</si>
  <si>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</si>
  <si>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</si>
  <si>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</si>
  <si>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</si>
  <si>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</si>
  <si>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</si>
  <si>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</si>
  <si>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</si>
  <si>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</si>
  <si>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</si>
  <si>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</si>
  <si>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</si>
  <si>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</si>
  <si>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</si>
  <si>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</si>
  <si>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</si>
  <si>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</si>
  <si>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</si>
  <si>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</si>
  <si>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</si>
  <si>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</si>
  <si>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</si>
  <si>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</si>
  <si>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</si>
  <si>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</si>
  <si>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</si>
  <si>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</si>
  <si>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</si>
  <si>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</si>
  <si>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</si>
  <si>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</si>
  <si>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</si>
  <si>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</si>
  <si>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</si>
  <si>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</si>
  <si>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</si>
  <si>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</si>
  <si>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</si>
  <si>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</si>
  <si>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</si>
  <si>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</si>
  <si>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</si>
  <si>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</si>
  <si>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</si>
  <si>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</si>
  <si>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</si>
  <si>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</si>
  <si>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</si>
  <si>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</si>
  <si>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</si>
  <si>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</si>
  <si>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</si>
  <si>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</si>
  <si>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</si>
  <si>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</si>
  <si>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</si>
  <si>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</si>
  <si>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</si>
  <si>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</si>
  <si>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</si>
  <si>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</si>
  <si>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</si>
  <si>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</si>
  <si>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</si>
  <si>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</si>
  <si>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</si>
  <si>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</si>
  <si>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</si>
  <si>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</si>
  <si>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</si>
  <si>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</si>
  <si>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</si>
  <si>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</si>
  <si>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</si>
  <si>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</si>
  <si>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</si>
  <si>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</si>
  <si>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</si>
  <si>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</si>
  <si>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</si>
  <si>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</si>
  <si>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</si>
  <si>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</si>
  <si>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</si>
  <si>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</si>
  <si>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</si>
  <si>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</si>
  <si>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</si>
  <si>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</si>
  <si>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</si>
  <si>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</si>
  <si>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</si>
  <si>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</si>
  <si>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</si>
  <si>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</si>
  <si>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</si>
  <si>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</si>
  <si>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</si>
  <si>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</si>
  <si>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</si>
  <si>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</si>
  <si>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</si>
  <si>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</si>
  <si>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</si>
  <si>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</si>
  <si>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</si>
  <si>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</si>
  <si>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</si>
  <si>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</si>
  <si>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</si>
  <si>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</si>
  <si>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</si>
  <si>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</si>
  <si>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</si>
  <si>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</si>
  <si>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</si>
  <si>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</si>
  <si>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</si>
  <si>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</si>
  <si>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</si>
  <si>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</si>
  <si>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</si>
  <si>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</si>
  <si>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</si>
  <si>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</si>
  <si>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</si>
  <si>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</si>
  <si>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</si>
  <si>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</si>
  <si>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</si>
  <si>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</si>
  <si>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</si>
  <si>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</si>
  <si>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</si>
  <si>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</si>
  <si>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</si>
  <si>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</si>
  <si>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</si>
  <si>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</si>
  <si>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</si>
  <si>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</si>
  <si>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</si>
  <si>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</si>
  <si>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</si>
  <si>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</si>
  <si>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</si>
  <si>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</si>
  <si>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</si>
  <si>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</si>
  <si>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</si>
  <si>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</si>
  <si>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</si>
  <si>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</si>
  <si>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</si>
  <si>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</si>
  <si>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</si>
  <si>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</si>
  <si>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</si>
  <si>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</si>
  <si>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</si>
  <si>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</si>
  <si>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</si>
  <si>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</si>
  <si>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</si>
  <si>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</si>
  <si>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</si>
  <si>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</si>
  <si>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</si>
  <si>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</si>
  <si>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</si>
  <si>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</si>
  <si>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</si>
  <si>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</si>
  <si>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</si>
  <si>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</si>
  <si>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</si>
  <si>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</si>
  <si>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</si>
  <si>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</si>
  <si>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</si>
  <si>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</si>
  <si>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</si>
  <si>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</si>
  <si>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</si>
  <si>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</si>
  <si>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</si>
  <si>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</si>
  <si>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</si>
  <si>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</si>
  <si>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</si>
  <si>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</si>
  <si>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</si>
  <si>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</si>
  <si>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</si>
  <si>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</si>
  <si>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</si>
  <si>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</si>
  <si>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</si>
  <si>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</si>
  <si>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</si>
  <si>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</si>
  <si>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</si>
  <si>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</si>
  <si>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</si>
  <si>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</si>
  <si>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</si>
  <si>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</si>
  <si>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</si>
  <si>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</si>
  <si>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</si>
  <si>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</si>
  <si>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</si>
  <si>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</si>
  <si>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</si>
  <si>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</si>
  <si>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</si>
  <si>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</si>
  <si>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</si>
  <si>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</si>
  <si>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</si>
  <si>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</si>
  <si>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</si>
  <si>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</si>
  <si>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</si>
  <si>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</si>
  <si>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</si>
  <si>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</si>
  <si>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</si>
  <si>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</si>
  <si>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</si>
  <si>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</si>
  <si>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</si>
  <si>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</si>
  <si>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</si>
  <si>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</si>
  <si>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</si>
  <si>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</si>
  <si>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</si>
  <si>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</si>
  <si>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</si>
  <si>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</si>
  <si>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</si>
  <si>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</si>
  <si>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</si>
  <si>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</si>
  <si>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</si>
  <si>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</si>
  <si>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</si>
  <si>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</si>
  <si>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</si>
  <si>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</si>
  <si>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</si>
  <si>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</si>
  <si>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</si>
  <si>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</si>
  <si>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</si>
  <si>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</si>
  <si>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</si>
  <si>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</si>
  <si>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</si>
  <si>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</si>
  <si>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</si>
  <si>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</si>
  <si>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</si>
  <si>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</si>
  <si>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</si>
  <si>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</si>
  <si>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</si>
  <si>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</si>
  <si>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</si>
  <si>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</si>
  <si>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</si>
  <si>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</si>
  <si>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</si>
  <si>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</si>
  <si>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</si>
  <si>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</si>
  <si>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</si>
  <si>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</si>
  <si>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</si>
  <si>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</si>
  <si>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</si>
  <si>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</si>
  <si>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</si>
  <si>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</si>
  <si>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</si>
  <si>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</si>
  <si>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</si>
  <si>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</si>
  <si>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</si>
  <si>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</si>
  <si>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</si>
  <si>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</si>
  <si>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</si>
  <si>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</si>
  <si>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</si>
  <si>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</si>
  <si>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</si>
  <si>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</si>
  <si>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</si>
  <si>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</si>
  <si>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</si>
  <si>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</si>
  <si>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</si>
  <si>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</si>
  <si>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</si>
  <si>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</si>
  <si>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</si>
  <si>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</si>
  <si>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</si>
  <si>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</si>
  <si>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</si>
  <si>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</si>
  <si>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</si>
  <si>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</si>
  <si>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</si>
  <si>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</si>
  <si>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</si>
  <si>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</si>
  <si>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</si>
  <si>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</si>
  <si>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</si>
  <si>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</si>
  <si>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</si>
  <si>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</si>
  <si>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</si>
  <si>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</si>
  <si>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</si>
  <si>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</si>
  <si>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</si>
  <si>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</si>
  <si>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</si>
  <si>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</si>
  <si>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</si>
  <si>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</si>
  <si>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</si>
  <si>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</si>
  <si>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</si>
  <si>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</si>
  <si>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</si>
  <si>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</si>
  <si>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</si>
  <si>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</si>
  <si>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</si>
  <si>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</si>
  <si>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</si>
  <si>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</si>
  <si>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</si>
  <si>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</si>
  <si>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</si>
  <si>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</si>
  <si>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</si>
  <si>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</si>
  <si>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</si>
  <si>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</si>
  <si>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</si>
  <si>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</si>
  <si>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</si>
  <si>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</si>
  <si>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</si>
  <si>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</si>
  <si>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</si>
  <si>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</si>
  <si>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</si>
  <si>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</si>
  <si>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</si>
  <si>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</si>
  <si>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</si>
  <si>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</si>
  <si>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</si>
  <si>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</si>
  <si>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</si>
  <si>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</si>
  <si>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</si>
  <si>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</si>
  <si>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</si>
  <si>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</si>
  <si>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</si>
  <si>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</si>
  <si>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</si>
  <si>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</si>
  <si>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</si>
  <si>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</si>
  <si>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</si>
  <si>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</si>
  <si>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</si>
  <si>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</si>
  <si>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</si>
  <si>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</si>
  <si>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</si>
  <si>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</si>
  <si>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</si>
  <si>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</si>
  <si>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</si>
  <si>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</si>
  <si>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</si>
  <si>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</si>
  <si>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</si>
  <si>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</si>
  <si>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</si>
  <si>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</si>
  <si>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</si>
  <si>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</si>
  <si>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</si>
  <si>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</si>
  <si>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</si>
  <si>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</si>
  <si>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</si>
  <si>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</si>
  <si>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</si>
  <si>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</si>
  <si>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</si>
  <si>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</si>
  <si>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</si>
  <si>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</si>
  <si>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</si>
  <si>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</si>
  <si>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</si>
  <si>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</si>
  <si>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</si>
  <si>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</si>
  <si>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</si>
  <si>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</si>
  <si>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</si>
  <si>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</si>
  <si>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</si>
  <si>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</si>
  <si>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</si>
  <si>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</si>
  <si>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</si>
  <si>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</si>
  <si>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</si>
  <si>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</si>
  <si>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</si>
  <si>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</si>
  <si>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</si>
  <si>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</si>
  <si>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</si>
  <si>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</si>
  <si>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</si>
  <si>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</si>
  <si>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</si>
  <si>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</si>
  <si>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</si>
  <si>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</si>
  <si>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</si>
  <si>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</si>
  <si>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</si>
  <si>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</si>
  <si>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</si>
  <si>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</si>
  <si>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</si>
  <si>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</si>
  <si>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</si>
  <si>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</si>
  <si>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</si>
  <si>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</si>
  <si>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</si>
  <si>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</si>
  <si>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</si>
  <si>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</si>
  <si>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</si>
  <si>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</si>
  <si>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</si>
  <si>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</si>
  <si>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</si>
  <si>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</si>
  <si>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</si>
  <si>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</si>
  <si>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</si>
  <si>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</si>
  <si>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</si>
  <si>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</si>
  <si>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</si>
  <si>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</si>
  <si>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</si>
  <si>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</si>
  <si>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</si>
  <si>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</si>
  <si>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</si>
  <si>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</si>
  <si>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</si>
  <si>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</si>
  <si>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</si>
  <si>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</si>
  <si>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</si>
  <si>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</si>
  <si>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</si>
  <si>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</si>
  <si>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</si>
  <si>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</si>
  <si>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</si>
  <si>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</si>
  <si>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</si>
  <si>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</si>
  <si>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</si>
  <si>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</si>
  <si>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</si>
  <si>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</si>
  <si>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</si>
  <si>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</si>
  <si>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</si>
  <si>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</si>
  <si>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</si>
  <si>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</si>
  <si>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</si>
  <si>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</si>
  <si>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</si>
  <si>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</si>
  <si>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</si>
  <si>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</si>
  <si>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</si>
  <si>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</si>
  <si>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</si>
  <si>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</si>
  <si>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</si>
  <si>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</si>
  <si>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</si>
  <si>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</si>
  <si>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</si>
  <si>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</si>
  <si>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</si>
  <si>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</si>
  <si>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</si>
  <si>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</si>
  <si>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</si>
  <si>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</si>
  <si>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</si>
  <si>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</si>
  <si>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</si>
  <si>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</si>
  <si>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</si>
  <si>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</si>
  <si>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</si>
  <si>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</si>
  <si>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</si>
  <si>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</si>
  <si>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</si>
  <si>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</si>
  <si>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</si>
  <si>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</si>
  <si>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</si>
  <si>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</si>
  <si>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</si>
  <si>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</si>
  <si>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</si>
  <si>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</si>
  <si>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</si>
  <si>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</si>
  <si>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</si>
  <si>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</si>
  <si>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</si>
  <si>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</si>
  <si>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</si>
  <si>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</si>
  <si>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</si>
  <si>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</si>
  <si>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</si>
  <si>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</si>
  <si>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</si>
  <si>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</si>
  <si>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</si>
  <si>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</si>
  <si>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</si>
  <si>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</si>
  <si>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</si>
  <si>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</si>
  <si>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</si>
  <si>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</si>
  <si>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</si>
  <si>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</si>
  <si>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</si>
  <si>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</si>
  <si>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</si>
  <si>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</si>
  <si>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</si>
  <si>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</si>
  <si>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</si>
  <si>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</si>
  <si>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</si>
  <si>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</si>
  <si>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</si>
  <si>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</si>
  <si>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</si>
  <si>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</si>
  <si>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</si>
  <si>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</si>
  <si>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</si>
  <si>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</si>
  <si>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</si>
  <si>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</si>
  <si>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</si>
  <si>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</si>
  <si>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</si>
  <si>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</si>
  <si>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</si>
  <si>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</si>
  <si>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</si>
  <si>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</si>
  <si>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</si>
  <si>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</si>
  <si>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</si>
  <si>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</si>
  <si>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</si>
  <si>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</si>
  <si>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</si>
  <si>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</si>
  <si>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</si>
  <si>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</si>
  <si>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</si>
  <si>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</si>
  <si>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</si>
  <si>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</si>
  <si>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</si>
  <si>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</si>
  <si>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</si>
  <si>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</si>
  <si>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</si>
  <si>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</si>
  <si>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</si>
  <si>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</si>
  <si>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</si>
  <si>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</si>
  <si>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</si>
  <si>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</si>
  <si>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</si>
  <si>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</si>
  <si>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</si>
  <si>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</si>
  <si>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</si>
  <si>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</si>
  <si>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</si>
  <si>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</si>
  <si>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</si>
  <si>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</si>
  <si>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</si>
  <si>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</si>
  <si>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</si>
  <si>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</si>
  <si>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</si>
  <si>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</si>
  <si>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</si>
  <si>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</si>
  <si>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</si>
  <si>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</si>
  <si>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</si>
  <si>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</si>
  <si>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</si>
  <si>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</si>
  <si>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</si>
  <si>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</si>
  <si>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</si>
  <si>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</si>
  <si>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</si>
  <si>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</si>
  <si>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</si>
  <si>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</si>
  <si>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</si>
  <si>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</si>
  <si>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</si>
  <si>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</si>
  <si>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</si>
  <si>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</si>
  <si>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</si>
  <si>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</si>
  <si>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</si>
  <si>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</si>
  <si>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</si>
  <si>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</si>
  <si>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</si>
  <si>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</si>
  <si>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</si>
  <si>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</si>
  <si>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</si>
  <si>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</si>
  <si>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</si>
  <si>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</si>
  <si>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</si>
  <si>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</si>
  <si>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</si>
  <si>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</si>
  <si>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</si>
  <si>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</si>
  <si>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</si>
  <si>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</si>
  <si>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</si>
  <si>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</si>
  <si>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</si>
  <si>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</si>
  <si>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</si>
  <si>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</si>
  <si>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</si>
  <si>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</si>
  <si>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</si>
  <si>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</si>
  <si>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</si>
  <si>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</si>
  <si>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</si>
  <si>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</si>
  <si>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</si>
  <si>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</si>
  <si>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</si>
  <si>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</si>
  <si>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</si>
  <si>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</si>
  <si>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</si>
  <si>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</si>
  <si>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</si>
  <si>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</si>
  <si>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</si>
  <si>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</si>
  <si>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</si>
  <si>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</si>
  <si>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</si>
  <si>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</si>
  <si>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</si>
  <si>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</si>
  <si>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</si>
  <si>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</si>
  <si>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</si>
  <si>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</si>
  <si>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</si>
  <si>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</si>
  <si>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</si>
  <si>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</si>
  <si>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</si>
  <si>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</si>
  <si>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</si>
  <si>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</si>
  <si>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</si>
  <si>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</si>
  <si>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</si>
  <si>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</si>
  <si>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</si>
  <si>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</si>
  <si>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</si>
  <si>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</si>
  <si>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</si>
  <si>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</si>
  <si>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</si>
  <si>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</si>
  <si>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</si>
  <si>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</si>
  <si>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</si>
  <si>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</si>
  <si>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</si>
  <si>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</si>
  <si>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</si>
  <si>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</si>
  <si>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</si>
  <si>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</si>
  <si>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</si>
  <si>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</si>
  <si>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</si>
  <si>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</si>
  <si>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</si>
  <si>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</si>
  <si>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</si>
  <si>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</si>
  <si>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</si>
  <si>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</si>
  <si>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</si>
  <si>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</si>
  <si>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</si>
  <si>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</si>
  <si>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</si>
  <si>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</si>
  <si>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</si>
  <si>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</si>
  <si>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</si>
  <si>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</si>
  <si>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</si>
  <si>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</si>
  <si>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</si>
  <si>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</si>
  <si>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</si>
  <si>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</si>
  <si>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</si>
  <si>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</si>
  <si>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</si>
  <si>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</si>
  <si>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</si>
  <si>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</si>
  <si>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</si>
  <si>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</si>
  <si>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</si>
  <si>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</si>
  <si>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</si>
  <si>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</si>
  <si>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</si>
  <si>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</si>
  <si>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</si>
  <si>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</si>
  <si>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</si>
  <si>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</si>
  <si>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</si>
  <si>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</si>
  <si>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</si>
  <si>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</si>
  <si>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</si>
  <si>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</si>
  <si>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</si>
  <si>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</si>
  <si>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</si>
  <si>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</si>
  <si>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</si>
  <si>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</si>
  <si>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</si>
  <si>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</si>
  <si>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</si>
  <si>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</si>
  <si>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</si>
  <si>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</si>
  <si>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</si>
  <si>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</si>
  <si>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</si>
  <si>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</si>
  <si>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</si>
  <si>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</si>
  <si>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</si>
  <si>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</si>
  <si>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</si>
  <si>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</si>
  <si>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</si>
  <si>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</si>
  <si>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</si>
  <si>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</si>
  <si>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</si>
  <si>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</si>
  <si>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</si>
  <si>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</si>
  <si>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</si>
  <si>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</si>
  <si>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</si>
  <si>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</si>
  <si>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</si>
  <si>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</si>
  <si>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</si>
  <si>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</si>
  <si>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</si>
  <si>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</si>
  <si>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</si>
  <si>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</si>
  <si>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</si>
  <si>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</si>
  <si>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</si>
  <si>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</si>
  <si>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</si>
  <si>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</si>
  <si>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</si>
  <si>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</si>
  <si>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</si>
  <si>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</si>
  <si>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</si>
  <si>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</si>
  <si>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</si>
  <si>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</si>
  <si>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</si>
  <si>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</si>
  <si>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</si>
  <si>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</si>
  <si>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</si>
  <si>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</si>
  <si>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</si>
  <si>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</si>
  <si>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</si>
  <si>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</si>
  <si>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</si>
  <si>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</si>
  <si>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</si>
  <si>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</si>
  <si>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</si>
  <si>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</si>
  <si>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</si>
  <si>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</si>
  <si>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</si>
  <si>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</si>
  <si>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</si>
  <si>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</si>
  <si>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</si>
  <si>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</si>
  <si>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</si>
  <si>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</si>
  <si>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</si>
  <si>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</si>
  <si>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</si>
  <si>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</si>
  <si>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</si>
  <si>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</si>
  <si>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</si>
  <si>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</si>
  <si>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</si>
  <si>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</si>
  <si>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</si>
  <si>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</si>
  <si>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</si>
  <si>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</si>
  <si>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</si>
  <si>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</si>
  <si>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</si>
  <si>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</si>
  <si>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</si>
  <si>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</si>
  <si>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</si>
  <si>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</si>
  <si>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</si>
  <si>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</si>
  <si>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</si>
  <si>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</si>
  <si>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</si>
  <si>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</si>
  <si>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</si>
  <si>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</si>
  <si>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</si>
  <si>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</si>
  <si>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</si>
  <si>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</si>
  <si>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</si>
  <si>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</si>
  <si>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</si>
  <si>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</si>
  <si>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</si>
  <si>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</si>
  <si>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</si>
  <si>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</si>
  <si>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</si>
  <si>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</si>
  <si>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</si>
  <si>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</si>
  <si>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</si>
  <si>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</si>
  <si>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</si>
  <si>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</si>
  <si>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</si>
  <si>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</si>
  <si>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</si>
  <si>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</si>
  <si>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</si>
  <si>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</si>
  <si>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</si>
  <si>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</si>
  <si>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</si>
  <si>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</si>
  <si>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</si>
  <si>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</si>
  <si>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</si>
  <si>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</si>
  <si>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</si>
  <si>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</si>
  <si>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</si>
  <si>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</si>
  <si>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</si>
  <si>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</si>
  <si>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</si>
  <si>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</si>
  <si>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</si>
  <si>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</si>
  <si>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</si>
  <si>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</si>
  <si>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</si>
  <si>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</si>
  <si>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</si>
  <si>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</si>
  <si>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</si>
  <si>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</si>
  <si>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</si>
  <si>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</si>
  <si>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</si>
  <si>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</si>
  <si>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</si>
  <si>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</si>
  <si>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</si>
  <si>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</si>
  <si>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</si>
  <si>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</si>
  <si>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</si>
  <si>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</si>
  <si>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</si>
  <si>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</si>
  <si>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</si>
  <si>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</si>
  <si>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</si>
  <si>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</si>
  <si>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</si>
  <si>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</si>
  <si>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</si>
  <si>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</si>
  <si>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</si>
  <si>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</si>
  <si>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</si>
  <si>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</si>
  <si>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</si>
  <si>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</si>
  <si>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</si>
  <si>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</si>
  <si>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</si>
  <si>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</si>
  <si>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</si>
  <si>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</si>
  <si>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</si>
  <si>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</si>
  <si>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</si>
  <si>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</si>
  <si>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</si>
  <si>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</si>
  <si>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</si>
  <si>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</si>
  <si>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</si>
  <si>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</si>
  <si>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</si>
  <si>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</si>
  <si>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</si>
  <si>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</si>
  <si>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</si>
  <si>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</si>
  <si>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</si>
  <si>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</si>
  <si>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</si>
  <si>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</si>
  <si>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</si>
  <si>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</si>
  <si>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</si>
  <si>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</si>
  <si>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</si>
  <si>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</si>
  <si>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</si>
  <si>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</si>
  <si>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</si>
  <si>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</si>
  <si>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</si>
  <si>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</si>
  <si>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</si>
  <si>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</si>
  <si>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</si>
  <si>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</si>
  <si>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</si>
  <si>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</si>
  <si>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</si>
  <si>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</si>
  <si>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</si>
  <si>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</si>
  <si>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</si>
  <si>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</si>
  <si>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</si>
  <si>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</si>
  <si>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</si>
  <si>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</si>
  <si>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</si>
  <si>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</si>
  <si>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</si>
  <si>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</si>
  <si>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</si>
  <si>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</si>
  <si>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</si>
  <si>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</si>
  <si>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</si>
  <si>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</si>
  <si>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</si>
  <si>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</si>
  <si>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</si>
  <si>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</si>
  <si>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</si>
  <si>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</si>
  <si>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</si>
  <si>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</si>
  <si>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</si>
  <si>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</si>
  <si>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</si>
  <si>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</si>
  <si>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</si>
  <si>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</si>
  <si>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</si>
  <si>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</si>
  <si>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</si>
  <si>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</si>
  <si>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</si>
  <si>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</si>
  <si>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</si>
  <si>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</si>
  <si>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</si>
  <si>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</si>
  <si>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</si>
  <si>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</si>
  <si>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</si>
  <si>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</si>
  <si>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</si>
  <si>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</si>
  <si>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</si>
  <si>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</si>
  <si>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</si>
  <si>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</si>
  <si>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</si>
  <si>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</si>
  <si>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</si>
  <si>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</si>
  <si>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</si>
  <si>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</si>
  <si>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</si>
  <si>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</si>
  <si>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</si>
  <si>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</si>
  <si>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</si>
  <si>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</si>
  <si>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</si>
  <si>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</si>
  <si>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</si>
  <si>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</si>
  <si>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</si>
  <si>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</si>
  <si>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</si>
  <si>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</si>
  <si>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</si>
  <si>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</si>
  <si>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</si>
  <si>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</si>
  <si>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</si>
  <si>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</si>
  <si>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</si>
  <si>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</si>
  <si>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</si>
  <si>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</si>
  <si>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</si>
  <si>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</si>
  <si>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</si>
  <si>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</si>
  <si>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</si>
  <si>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</si>
  <si>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</si>
  <si>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</si>
  <si>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</si>
  <si>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</si>
  <si>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</si>
  <si>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</si>
  <si>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</si>
  <si>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</si>
  <si>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</si>
  <si>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</si>
  <si>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</si>
  <si>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</si>
  <si>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</si>
  <si>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</si>
  <si>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</si>
  <si>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</si>
  <si>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</si>
  <si>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</si>
  <si>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</si>
  <si>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</si>
  <si>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</si>
  <si>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</si>
  <si>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</si>
  <si>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</si>
  <si>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</si>
  <si>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</si>
  <si>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</si>
  <si>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</si>
  <si>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</si>
  <si>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</si>
  <si>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</si>
  <si>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</si>
  <si>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</si>
  <si>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</si>
  <si>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</si>
  <si>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</si>
  <si>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</si>
  <si>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</si>
  <si>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</si>
  <si>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</si>
  <si>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</si>
  <si>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</si>
  <si>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</si>
  <si>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</si>
  <si>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</si>
  <si>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</si>
  <si>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</si>
  <si>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</si>
  <si>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</si>
  <si>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</si>
  <si>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</si>
  <si>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</si>
  <si>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</si>
  <si>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</si>
  <si>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</si>
  <si>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</si>
  <si>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</si>
  <si>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</si>
  <si>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</si>
  <si>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</si>
  <si>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</si>
  <si>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</si>
  <si>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</si>
  <si>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</si>
  <si>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</si>
  <si>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</si>
  <si>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</si>
  <si>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</si>
  <si>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</si>
  <si>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</si>
  <si>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</si>
  <si>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</si>
  <si>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</si>
  <si>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</si>
  <si>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</si>
  <si>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</si>
  <si>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</si>
  <si>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</si>
  <si>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</si>
  <si>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</si>
  <si>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</si>
  <si>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</si>
  <si>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</si>
  <si>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</si>
  <si>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</si>
  <si>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</si>
  <si>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</si>
  <si>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</si>
  <si>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</si>
  <si>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</si>
  <si>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</si>
  <si>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</si>
  <si>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</si>
  <si>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</si>
  <si>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</si>
  <si>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</si>
  <si>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</si>
  <si>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</si>
  <si>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</si>
  <si>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</si>
  <si>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</si>
  <si>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</si>
  <si>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</si>
  <si>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</si>
  <si>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</si>
  <si>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</si>
  <si>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</si>
  <si>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</si>
  <si>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</si>
  <si>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</si>
  <si>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</si>
  <si>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</si>
  <si>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</si>
  <si>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</si>
  <si>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</si>
  <si>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</si>
  <si>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</si>
  <si>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</si>
  <si>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</si>
  <si>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</si>
  <si>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</si>
  <si>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</si>
  <si>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</si>
  <si>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</si>
  <si>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</si>
  <si>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</si>
  <si>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</si>
  <si>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</si>
  <si>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</si>
  <si>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</si>
  <si>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</si>
  <si>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</si>
  <si>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</si>
  <si>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</si>
  <si>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</si>
  <si>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</si>
  <si>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</si>
  <si>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</si>
  <si>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</si>
  <si>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</si>
  <si>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</si>
  <si>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</si>
  <si>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</si>
  <si>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</si>
  <si>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</si>
  <si>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</si>
  <si>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</si>
  <si>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</si>
  <si>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</si>
  <si>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</si>
  <si>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</si>
  <si>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</si>
  <si>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</si>
  <si>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</si>
  <si>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</si>
  <si>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</si>
  <si>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</si>
  <si>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</si>
  <si>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</si>
  <si>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</si>
  <si>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</si>
  <si>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</si>
  <si>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</si>
  <si>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</si>
  <si>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</si>
  <si>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</si>
  <si>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</si>
  <si>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</si>
  <si>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</si>
  <si>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</si>
  <si>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</si>
  <si>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</si>
  <si>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</si>
  <si>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</si>
  <si>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</si>
  <si>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</si>
  <si>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</si>
  <si>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</si>
  <si>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</si>
  <si>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</si>
  <si>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</si>
  <si>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</si>
  <si>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</si>
  <si>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</si>
  <si>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</si>
  <si>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</si>
  <si>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</si>
  <si>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</si>
  <si>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</si>
  <si>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</si>
  <si>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</si>
  <si>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</si>
  <si>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</si>
  <si>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</si>
  <si>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</si>
  <si>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</si>
  <si>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</si>
  <si>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</si>
  <si>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</si>
  <si>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</si>
  <si>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</si>
  <si>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</si>
  <si>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</si>
  <si>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</si>
  <si>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</si>
  <si>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</si>
  <si>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</si>
  <si>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</si>
  <si>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</si>
  <si>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</si>
  <si>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</si>
  <si>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</si>
  <si>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</si>
  <si>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</si>
  <si>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</si>
  <si>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</si>
  <si>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</si>
  <si>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</si>
  <si>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</si>
  <si>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</si>
  <si>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</si>
  <si>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</si>
  <si>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</si>
  <si>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</si>
  <si>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</si>
  <si>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</si>
  <si>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</si>
  <si>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</si>
  <si>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</si>
  <si>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</si>
  <si>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</si>
  <si>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</si>
  <si>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</si>
  <si>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</si>
  <si>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</si>
  <si>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</si>
  <si>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</si>
  <si>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</si>
  <si>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</si>
  <si>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</si>
  <si>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</si>
  <si>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</si>
  <si>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</si>
  <si>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</si>
  <si>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</si>
  <si>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</si>
  <si>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</si>
  <si>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</si>
  <si>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</si>
  <si>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</si>
  <si>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</si>
  <si>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</si>
  <si>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</si>
  <si>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</si>
  <si>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</si>
  <si>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</si>
  <si>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</si>
  <si>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</si>
  <si>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</si>
  <si>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</si>
  <si>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</si>
  <si>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</si>
  <si>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</si>
  <si>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</si>
  <si>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</si>
  <si>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</si>
  <si>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</si>
  <si>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</si>
  <si>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</si>
  <si>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</si>
  <si>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</si>
  <si>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</si>
  <si>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</si>
  <si>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</si>
  <si>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</si>
  <si>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</si>
  <si>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</si>
  <si>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</si>
  <si>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</si>
  <si>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</si>
  <si>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</si>
  <si>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</si>
  <si>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</si>
  <si>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</si>
  <si>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</si>
  <si>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</si>
  <si>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</si>
  <si>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</si>
  <si>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</si>
  <si>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</si>
  <si>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</si>
  <si>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</si>
  <si>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</si>
  <si>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</si>
  <si>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</si>
  <si>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</si>
  <si>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</si>
  <si>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</si>
  <si>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</si>
  <si>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</si>
  <si>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</si>
  <si>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</si>
  <si>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</si>
  <si>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</si>
  <si>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</si>
  <si>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</si>
  <si>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</si>
  <si>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</si>
  <si>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</si>
  <si>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</si>
  <si>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</si>
  <si>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</si>
  <si>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</si>
  <si>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</si>
  <si>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</si>
  <si>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</si>
  <si>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</si>
  <si>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</si>
  <si>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</si>
  <si>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</si>
  <si>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</si>
  <si>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</si>
  <si>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</si>
  <si>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</si>
  <si>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</si>
  <si>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</si>
  <si>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</si>
  <si>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</si>
  <si>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</si>
  <si>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</si>
  <si>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</si>
  <si>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</si>
  <si>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</si>
  <si>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</si>
  <si>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</si>
  <si>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</si>
  <si>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</si>
  <si>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</si>
  <si>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</si>
  <si>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</si>
  <si>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</si>
  <si>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</si>
  <si>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</si>
  <si>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</si>
  <si>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</si>
  <si>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</si>
  <si>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</si>
  <si>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</si>
  <si>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</si>
  <si>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</si>
  <si>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</si>
  <si>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</si>
  <si>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</si>
  <si>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</si>
  <si>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</si>
  <si>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</si>
  <si>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</si>
  <si>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</si>
  <si>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</si>
  <si>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</si>
  <si>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</si>
  <si>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</si>
  <si>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</si>
  <si>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</si>
  <si>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</si>
  <si>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</si>
  <si>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</si>
  <si>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</si>
  <si>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</si>
  <si>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</si>
  <si>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</si>
  <si>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</si>
  <si>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</si>
  <si>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</si>
  <si>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</si>
  <si>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</si>
  <si>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</si>
  <si>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</si>
  <si>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</si>
  <si>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</si>
  <si>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</si>
  <si>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</si>
  <si>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</si>
  <si>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</si>
  <si>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</si>
  <si>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</si>
  <si>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</si>
  <si>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</si>
  <si>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</si>
  <si>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</si>
  <si>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</si>
  <si>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</si>
  <si>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</si>
  <si>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</si>
  <si>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</si>
  <si>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</si>
  <si>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</si>
  <si>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</si>
  <si>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</si>
  <si>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</si>
  <si>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</si>
  <si>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</si>
  <si>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</si>
  <si>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</si>
  <si>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</si>
  <si>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</si>
  <si>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</si>
  <si>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</si>
  <si>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</si>
  <si>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</si>
  <si>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</si>
  <si>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</si>
  <si>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</si>
  <si>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</si>
  <si>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</si>
  <si>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</si>
  <si>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</si>
  <si>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</si>
  <si>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</si>
  <si>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</si>
  <si>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</si>
  <si>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</si>
  <si>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</si>
  <si>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</si>
  <si>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</si>
  <si>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</si>
  <si>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</si>
  <si>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</si>
  <si>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</si>
  <si>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</si>
  <si>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</si>
  <si>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</si>
  <si>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</si>
  <si>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</si>
  <si>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</si>
  <si>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</si>
  <si>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</si>
  <si>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</si>
  <si>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</si>
  <si>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</si>
  <si>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</si>
  <si>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</si>
  <si>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</si>
  <si>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</si>
  <si>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</si>
  <si>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</si>
  <si>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</si>
  <si>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</si>
  <si>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</si>
  <si>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</si>
  <si>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</si>
  <si>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</si>
  <si>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</si>
  <si>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</si>
  <si>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</si>
  <si>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</si>
  <si>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</si>
  <si>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</si>
  <si>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</si>
  <si>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</si>
  <si>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</si>
  <si>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</si>
  <si>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</si>
  <si>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</si>
  <si>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</si>
  <si>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</si>
  <si>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</si>
  <si>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</si>
  <si>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</si>
  <si>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</si>
  <si>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</si>
  <si>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</si>
  <si>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</si>
  <si>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</si>
  <si>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</si>
  <si>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</si>
  <si>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</si>
  <si>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</si>
  <si>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</si>
  <si>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</si>
  <si>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</si>
  <si>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</si>
  <si>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</si>
  <si>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</si>
  <si>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</si>
  <si>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</si>
  <si>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</si>
  <si>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</si>
  <si>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</si>
  <si>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</si>
  <si>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</si>
  <si>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</si>
  <si>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</si>
  <si>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</si>
  <si>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</si>
  <si>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</si>
  <si>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</si>
  <si>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</si>
  <si>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</si>
  <si>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</si>
  <si>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</si>
  <si>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</si>
  <si>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</si>
  <si>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</si>
  <si>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</si>
  <si>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</si>
  <si>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</si>
  <si>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</si>
  <si>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</si>
  <si>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</si>
  <si>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</si>
  <si>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</si>
  <si>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</si>
  <si>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</si>
  <si>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</si>
  <si>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</si>
  <si>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</si>
  <si>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</si>
  <si>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</si>
  <si>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</si>
  <si>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</si>
  <si>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</si>
  <si>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</si>
  <si>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</si>
  <si>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</si>
  <si>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</si>
  <si>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</si>
  <si>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</si>
  <si>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</si>
  <si>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</si>
  <si>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</si>
  <si>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</si>
  <si>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</si>
  <si>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</si>
  <si>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</si>
  <si>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</si>
  <si>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</si>
  <si>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</si>
  <si>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</si>
  <si>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</si>
  <si>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</si>
  <si>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</si>
  <si>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</si>
  <si>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</si>
  <si>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</si>
  <si>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</si>
  <si>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</si>
  <si>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</si>
  <si>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</si>
  <si>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</si>
  <si>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</si>
  <si>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</si>
  <si>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</si>
  <si>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</si>
  <si>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</si>
  <si>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</si>
  <si>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</si>
  <si>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</si>
  <si>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</si>
  <si>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</si>
  <si>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</si>
  <si>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</si>
  <si>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</si>
  <si>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</si>
  <si>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</si>
  <si>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</si>
  <si>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</si>
  <si>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</si>
  <si>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</si>
  <si>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</si>
  <si>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</si>
  <si>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</si>
  <si>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</si>
  <si>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</si>
  <si>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</si>
  <si>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</si>
  <si>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</si>
  <si>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</si>
  <si>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</si>
  <si>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</si>
  <si>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</si>
  <si>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</si>
  <si>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</si>
  <si>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</si>
  <si>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</si>
  <si>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</si>
  <si>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</si>
  <si>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</si>
  <si>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</si>
  <si>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</si>
  <si>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</si>
  <si>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</si>
  <si>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</si>
  <si>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</si>
  <si>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</si>
  <si>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</si>
  <si>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</si>
  <si>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</si>
  <si>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</si>
  <si>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</si>
  <si>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</si>
  <si>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</si>
  <si>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</si>
  <si>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</si>
  <si>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</si>
  <si>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</si>
  <si>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</si>
  <si>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</si>
  <si>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</si>
  <si>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</si>
  <si>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</si>
  <si>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</si>
  <si>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</si>
  <si>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</si>
  <si>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</si>
  <si>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</si>
  <si>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</si>
  <si>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</si>
  <si>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</si>
  <si>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</si>
  <si>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</si>
  <si>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</si>
  <si>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</si>
  <si>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</si>
  <si>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</si>
  <si>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</si>
  <si>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</si>
  <si>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</si>
  <si>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</si>
  <si>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</si>
  <si>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</si>
  <si>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</si>
  <si>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</si>
  <si>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</si>
  <si>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</si>
  <si>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</si>
  <si>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</si>
  <si>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</si>
  <si>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</si>
  <si>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</si>
  <si>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</si>
  <si>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</si>
  <si>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</si>
  <si>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</si>
  <si>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</si>
  <si>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</si>
  <si>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</si>
  <si>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</si>
  <si>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</si>
  <si>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</si>
  <si>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</si>
  <si>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</si>
  <si>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</si>
  <si>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</si>
  <si>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</si>
  <si>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</si>
  <si>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</si>
  <si>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</si>
  <si>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</si>
  <si>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</si>
  <si>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</si>
  <si>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</si>
  <si>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</si>
  <si>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</si>
  <si>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</si>
  <si>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</si>
  <si>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</si>
  <si>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</si>
  <si>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</si>
  <si>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</si>
  <si>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</si>
  <si>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</si>
  <si>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</si>
  <si>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</si>
  <si>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</si>
  <si>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</si>
  <si>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</si>
  <si>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</si>
  <si>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</si>
  <si>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</si>
  <si>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</si>
  <si>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</si>
  <si>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</si>
  <si>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</si>
  <si>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</si>
  <si>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</si>
  <si>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</si>
  <si>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</si>
  <si>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</si>
  <si>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</si>
  <si>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</si>
  <si>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</si>
  <si>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</si>
  <si>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</si>
  <si>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</si>
  <si>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</si>
  <si>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</si>
  <si>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</si>
  <si>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</si>
  <si>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</si>
  <si>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</si>
  <si>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</si>
  <si>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</si>
  <si>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</si>
  <si>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</si>
  <si>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</si>
  <si>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</si>
  <si>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</si>
  <si>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</si>
  <si>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</si>
  <si>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</si>
  <si>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</si>
  <si>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</si>
  <si>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</si>
  <si>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</si>
  <si>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</si>
  <si>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</si>
  <si>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</si>
  <si>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</si>
  <si>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</si>
  <si>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</si>
  <si>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</si>
  <si>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</si>
  <si>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</si>
  <si>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</si>
  <si>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</si>
  <si>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</si>
  <si>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</si>
  <si>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</si>
  <si>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</si>
  <si>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</si>
  <si>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</si>
  <si>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</si>
  <si>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</si>
  <si>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</si>
  <si>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</si>
  <si>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</si>
  <si>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</si>
  <si>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</si>
  <si>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</si>
  <si>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</si>
  <si>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</si>
  <si>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</si>
  <si>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</si>
  <si>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</si>
  <si>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</si>
  <si>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</si>
  <si>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</si>
  <si>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</si>
  <si>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</si>
  <si>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</si>
  <si>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</si>
  <si>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</si>
  <si>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</si>
  <si>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</si>
  <si>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</si>
  <si>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</si>
  <si>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</si>
  <si>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</si>
  <si>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</si>
  <si>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</si>
  <si>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</si>
  <si>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</si>
  <si>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</si>
  <si>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</si>
  <si>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</si>
  <si>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</si>
  <si>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</si>
  <si>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</si>
  <si>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</si>
  <si>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</si>
  <si>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</si>
  <si>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</si>
  <si>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</si>
  <si>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</si>
  <si>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</si>
  <si>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</si>
  <si>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</si>
  <si>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</si>
  <si>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</si>
  <si>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</si>
  <si>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</si>
  <si>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</si>
  <si>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</si>
  <si>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</si>
  <si>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</si>
  <si>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</si>
  <si>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</si>
  <si>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</si>
  <si>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</si>
  <si>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</si>
  <si>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</si>
  <si>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</si>
  <si>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</si>
  <si>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</si>
  <si>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</si>
  <si>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</si>
  <si>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</si>
  <si>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</si>
  <si>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</si>
  <si>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</si>
  <si>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</si>
  <si>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</si>
  <si>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</si>
  <si>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</si>
  <si>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</si>
  <si>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</si>
  <si>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</si>
  <si>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</si>
  <si>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</si>
  <si>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</si>
  <si>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</si>
  <si>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</si>
  <si>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</si>
  <si>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</si>
  <si>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</si>
  <si>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</si>
  <si>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</si>
  <si>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</si>
  <si>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</si>
  <si>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</si>
  <si>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</si>
  <si>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</si>
  <si>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</si>
  <si>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</si>
  <si>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</si>
  <si>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</si>
  <si>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</si>
  <si>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</si>
  <si>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</si>
  <si>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</si>
  <si>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</si>
  <si>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</si>
  <si>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</si>
  <si>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</si>
  <si>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</si>
  <si>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</si>
  <si>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</si>
  <si>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</si>
  <si>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</si>
  <si>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</si>
  <si>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</si>
  <si>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</si>
  <si>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</si>
  <si>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</si>
  <si>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</si>
  <si>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</si>
  <si>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</si>
  <si>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</si>
  <si>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</si>
  <si>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</si>
  <si>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</si>
  <si>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</si>
  <si>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</si>
  <si>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</si>
  <si>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</si>
  <si>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</si>
  <si>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</si>
  <si>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</si>
  <si>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</si>
  <si>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</si>
  <si>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</si>
  <si>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</si>
  <si>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</si>
  <si>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</si>
  <si>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</si>
  <si>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</si>
  <si>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</si>
  <si>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</si>
  <si>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</si>
  <si>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</si>
  <si>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</si>
  <si>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</si>
  <si>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</si>
  <si>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</si>
  <si>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</si>
  <si>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</si>
  <si>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</si>
  <si>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</si>
  <si>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</si>
  <si>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</si>
  <si>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</si>
  <si>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</si>
  <si>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</si>
  <si>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</si>
  <si>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</si>
  <si>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</si>
  <si>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</si>
  <si>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</si>
  <si>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</si>
  <si>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</si>
  <si>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</si>
  <si>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</si>
  <si>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</si>
  <si>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</si>
  <si>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</si>
  <si>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</si>
  <si>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</si>
  <si>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</si>
  <si>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</si>
  <si>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</si>
  <si>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</si>
  <si>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</si>
  <si>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</si>
  <si>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</si>
  <si>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</si>
  <si>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</si>
  <si>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</si>
  <si>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</si>
  <si>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</si>
  <si>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</si>
  <si>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</si>
  <si>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</si>
  <si>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</si>
  <si>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</si>
  <si>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</si>
  <si>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</si>
  <si>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</si>
  <si>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</si>
  <si>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</si>
  <si>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</si>
  <si>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</si>
  <si>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</si>
  <si>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</si>
  <si>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</si>
  <si>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</si>
  <si>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</si>
  <si>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</si>
  <si>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</si>
  <si>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</si>
  <si>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</si>
  <si>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</si>
  <si>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</si>
  <si>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</si>
  <si>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</si>
  <si>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</si>
  <si>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</si>
  <si>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</si>
  <si>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</si>
  <si>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</si>
  <si>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</si>
  <si>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</si>
  <si>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</si>
  <si>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</si>
  <si>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</si>
  <si>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</si>
  <si>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</si>
  <si>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</si>
  <si>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</si>
  <si>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</si>
  <si>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</si>
  <si>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</si>
  <si>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</si>
  <si>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</si>
  <si>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</si>
  <si>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</si>
  <si>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</si>
  <si>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</si>
  <si>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</si>
  <si>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</si>
  <si>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</si>
  <si>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</si>
  <si>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</si>
  <si>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</si>
  <si>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</si>
  <si>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</si>
  <si>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</si>
  <si>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</si>
  <si>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</si>
  <si>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</si>
  <si>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</si>
  <si>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</si>
  <si>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</si>
  <si>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</si>
  <si>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</si>
  <si>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</si>
  <si>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</si>
  <si>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</si>
  <si>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</si>
  <si>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</si>
  <si>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</si>
  <si>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</si>
  <si>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</si>
  <si>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</si>
  <si>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</si>
  <si>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</si>
  <si>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</si>
  <si>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</si>
  <si>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</si>
  <si>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</si>
  <si>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</si>
  <si>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</si>
  <si>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</si>
  <si>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</si>
  <si>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</si>
  <si>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</si>
  <si>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</si>
  <si>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</si>
  <si>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</si>
  <si>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</si>
  <si>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</si>
  <si>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</si>
  <si>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</si>
  <si>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</si>
  <si>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</si>
  <si>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</si>
  <si>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</si>
  <si>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</si>
  <si>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</si>
  <si>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</si>
  <si>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</si>
  <si>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</si>
  <si>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</si>
  <si>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</si>
  <si>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</si>
  <si>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</si>
  <si>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</si>
  <si>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</si>
  <si>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</si>
  <si>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</si>
  <si>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</si>
  <si>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</si>
  <si>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</si>
  <si>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</si>
  <si>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</si>
  <si>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</si>
  <si>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</si>
  <si>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</si>
  <si>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</si>
  <si>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</si>
  <si>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</si>
  <si>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</si>
  <si>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</si>
  <si>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</si>
  <si>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</si>
  <si>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</si>
  <si>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</si>
  <si>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</si>
  <si>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</si>
  <si>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</si>
  <si>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</si>
  <si>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</si>
  <si>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</si>
  <si>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</si>
  <si>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</si>
  <si>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</si>
  <si>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</si>
  <si>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</si>
  <si>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</si>
  <si>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</si>
  <si>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</si>
  <si>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</si>
  <si>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</si>
  <si>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</si>
  <si>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</si>
  <si>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</si>
  <si>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</si>
  <si>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</si>
  <si>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</si>
  <si>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</si>
  <si>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</si>
  <si>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</si>
  <si>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</si>
  <si>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</si>
  <si>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</si>
  <si>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</si>
  <si>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</si>
  <si>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</si>
  <si>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</si>
  <si>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</si>
  <si>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</si>
  <si>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</si>
  <si>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</si>
  <si>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</si>
  <si>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</si>
  <si>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</si>
  <si>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</si>
  <si>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</si>
  <si>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</si>
  <si>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</si>
  <si>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</si>
  <si>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</si>
  <si>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</si>
  <si>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</si>
  <si>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</si>
  <si>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</si>
  <si>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</si>
  <si>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</si>
  <si>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</si>
  <si>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</si>
  <si>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</si>
  <si>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</si>
  <si>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</si>
  <si>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</si>
  <si>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</si>
  <si>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</si>
  <si>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</si>
  <si>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</si>
  <si>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</si>
  <si>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</si>
  <si>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</si>
  <si>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</si>
  <si>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</si>
  <si>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</si>
  <si>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</si>
  <si>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</si>
  <si>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</si>
  <si>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</si>
  <si>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</si>
  <si>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</si>
  <si>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</si>
  <si>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</si>
  <si>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</si>
  <si>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</si>
  <si>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</si>
  <si>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</si>
  <si>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</si>
  <si>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</si>
  <si>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</si>
  <si>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</si>
  <si>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</si>
  <si>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</si>
  <si>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</si>
  <si>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</si>
  <si>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</si>
  <si>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</si>
  <si>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</si>
  <si>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</si>
  <si>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</si>
  <si>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</si>
  <si>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</si>
  <si>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</si>
  <si>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</si>
  <si>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</si>
  <si>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</si>
  <si>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</si>
  <si>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</si>
  <si>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</si>
  <si>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</si>
  <si>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</si>
  <si>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</si>
  <si>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</si>
  <si>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</si>
  <si>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</si>
  <si>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</si>
  <si>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</si>
  <si>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</si>
  <si>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</si>
  <si>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</si>
  <si>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</si>
  <si>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</si>
  <si>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</si>
  <si>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</si>
  <si>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</si>
  <si>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</si>
  <si>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</si>
  <si>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</si>
  <si>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</si>
  <si>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</si>
  <si>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</si>
  <si>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</si>
  <si>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</si>
  <si>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</si>
  <si>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</si>
  <si>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</si>
  <si>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</si>
  <si>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</si>
  <si>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</si>
  <si>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</si>
  <si>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</si>
  <si>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</si>
  <si>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</si>
  <si>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</si>
  <si>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</si>
  <si>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</si>
  <si>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</si>
  <si>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</si>
  <si>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</si>
  <si>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</si>
  <si>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</si>
  <si>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</si>
  <si>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</si>
  <si>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</si>
  <si>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</si>
  <si>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</si>
  <si>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</si>
  <si>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</si>
  <si>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</si>
  <si>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</si>
  <si>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</si>
  <si>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</si>
  <si>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</si>
  <si>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</si>
  <si>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</si>
  <si>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</si>
  <si>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</si>
  <si>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</si>
  <si>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</si>
  <si>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</si>
  <si>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</si>
  <si>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</si>
  <si>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</si>
  <si>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</si>
  <si>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</si>
  <si>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</si>
  <si>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</si>
  <si>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</si>
  <si>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</si>
  <si>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</si>
  <si>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</si>
  <si>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</si>
  <si>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</si>
  <si>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</si>
  <si>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</si>
  <si>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</si>
  <si>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</si>
  <si>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</si>
  <si>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</si>
  <si>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</si>
  <si>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</si>
  <si>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</si>
  <si>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</si>
  <si>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</si>
  <si>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</si>
  <si>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</si>
  <si>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</si>
  <si>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</si>
  <si>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</si>
  <si>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</si>
  <si>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</si>
  <si>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</si>
  <si>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</si>
  <si>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</si>
  <si>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</si>
  <si>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</si>
  <si>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</si>
  <si>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</si>
  <si>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</si>
  <si>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</si>
  <si>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</si>
  <si>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</si>
  <si>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</si>
  <si>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</si>
  <si>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</si>
  <si>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</si>
  <si>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</si>
  <si>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</si>
  <si>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</si>
  <si>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</si>
  <si>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</si>
  <si>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</si>
  <si>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</si>
  <si>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</si>
  <si>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</si>
  <si>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</si>
  <si>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</si>
  <si>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</si>
  <si>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</si>
  <si>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</si>
  <si>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</si>
  <si>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</si>
  <si>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</si>
  <si>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</si>
  <si>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</si>
  <si>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</si>
  <si>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</si>
  <si>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</si>
  <si>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</si>
  <si>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</si>
  <si>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</si>
  <si>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</si>
  <si>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</si>
  <si>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</si>
  <si>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</si>
  <si>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</si>
  <si>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</si>
  <si>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</si>
  <si>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</si>
  <si>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</si>
  <si>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</si>
  <si>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</si>
  <si>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</si>
  <si>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</si>
  <si>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</si>
  <si>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</si>
  <si>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</si>
  <si>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</si>
  <si>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</si>
  <si>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</si>
  <si>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</si>
  <si>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</si>
  <si>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</si>
  <si>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</si>
  <si>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</si>
  <si>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</si>
  <si>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</si>
  <si>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</si>
  <si>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</si>
  <si>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</si>
  <si>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</si>
  <si>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</si>
  <si>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</si>
  <si>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</si>
  <si>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</si>
  <si>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</si>
  <si>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</si>
  <si>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</si>
  <si>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</si>
  <si>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</si>
  <si>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</si>
  <si>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</si>
  <si>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</si>
  <si>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</si>
  <si>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</si>
  <si>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</si>
  <si>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</si>
  <si>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</si>
  <si>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</si>
  <si>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</si>
  <si>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</si>
  <si>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</si>
  <si>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</si>
  <si>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</si>
  <si>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</si>
  <si>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</si>
  <si>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</si>
  <si>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</si>
  <si>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</si>
  <si>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</si>
  <si>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</si>
  <si>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</si>
  <si>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</si>
  <si>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</si>
  <si>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</si>
  <si>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</si>
  <si>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</si>
  <si>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</si>
  <si>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</si>
  <si>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</si>
  <si>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</si>
  <si>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</si>
  <si>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</si>
  <si>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</si>
  <si>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</si>
  <si>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</si>
  <si>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</si>
  <si>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</si>
  <si>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</si>
  <si>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</si>
  <si>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</si>
  <si>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</si>
  <si>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</si>
  <si>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</si>
  <si>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</si>
  <si>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</si>
  <si>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</si>
  <si>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</si>
  <si>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</si>
  <si>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</si>
  <si>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</si>
  <si>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</si>
  <si>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</si>
  <si>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</si>
  <si>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</si>
  <si>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</si>
  <si>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</si>
  <si>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</si>
  <si>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</si>
  <si>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</si>
  <si>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</si>
  <si>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</si>
  <si>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</si>
  <si>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</si>
  <si>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</si>
  <si>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</si>
  <si>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</si>
  <si>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</si>
  <si>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</si>
  <si>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</si>
  <si>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</si>
  <si>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</si>
  <si>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</si>
  <si>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</si>
  <si>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</si>
  <si>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</si>
  <si>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</si>
  <si>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</si>
  <si>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</si>
  <si>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</si>
  <si>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</si>
  <si>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</si>
  <si>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</si>
  <si>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</si>
  <si>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</si>
  <si>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</si>
  <si>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</si>
  <si>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</si>
  <si>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</si>
  <si>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</si>
  <si>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</si>
  <si>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</si>
  <si>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</si>
  <si>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</si>
  <si>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</si>
  <si>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</si>
  <si>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</si>
  <si>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</si>
  <si>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</si>
  <si>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</si>
  <si>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</si>
  <si>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</si>
  <si>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</si>
  <si>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</si>
  <si>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</si>
  <si>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</si>
  <si>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</si>
  <si>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</si>
  <si>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</si>
  <si>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</si>
  <si>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</si>
  <si>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</si>
  <si>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</si>
  <si>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</si>
  <si>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</si>
  <si>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</si>
  <si>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</si>
  <si>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</si>
  <si>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</si>
  <si>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</si>
  <si>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</si>
  <si>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</si>
  <si>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</si>
  <si>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</si>
  <si>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</si>
  <si>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</si>
  <si>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</si>
  <si>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</si>
  <si>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</si>
  <si>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</si>
  <si>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</si>
  <si>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</si>
  <si>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</si>
  <si>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</si>
  <si>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</si>
  <si>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</si>
  <si>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</si>
  <si>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</si>
  <si>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</si>
  <si>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</si>
  <si>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</si>
  <si>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</si>
  <si>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</si>
  <si>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</si>
  <si>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</si>
  <si>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</si>
  <si>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</si>
  <si>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</si>
  <si>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</si>
  <si>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</si>
  <si>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</si>
  <si>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</si>
  <si>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</si>
  <si>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</si>
  <si>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</si>
  <si>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</si>
  <si>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</si>
  <si>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</si>
  <si>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</si>
  <si>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</si>
  <si>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</si>
  <si>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</si>
  <si>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</si>
  <si>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</si>
  <si>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</si>
  <si>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</si>
  <si>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</si>
  <si>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</si>
  <si>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</si>
  <si>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</si>
  <si>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</si>
  <si>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</si>
  <si>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</si>
  <si>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</si>
  <si>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</si>
  <si>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</si>
  <si>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</si>
  <si>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</si>
  <si>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</si>
  <si>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</si>
  <si>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</si>
  <si>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</si>
  <si>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</si>
  <si>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</si>
  <si>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</si>
  <si>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</si>
  <si>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</si>
  <si>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</si>
  <si>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</si>
  <si>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</si>
  <si>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</si>
  <si>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</si>
  <si>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</si>
  <si>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</si>
  <si>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</si>
  <si>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</si>
  <si>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</si>
  <si>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</si>
  <si>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</si>
  <si>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</si>
  <si>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</si>
  <si>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</si>
  <si>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</si>
  <si>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</si>
  <si>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</si>
  <si>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</si>
  <si>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</si>
  <si>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</si>
  <si>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</si>
  <si>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</si>
  <si>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</si>
  <si>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</si>
  <si>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</si>
  <si>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</si>
  <si>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</si>
  <si>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</si>
  <si>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</si>
  <si>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</si>
  <si>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</si>
  <si>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</si>
  <si>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</si>
  <si>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</si>
  <si>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</si>
  <si>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</si>
  <si>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</si>
  <si>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</si>
  <si>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</si>
  <si>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</si>
  <si>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</si>
  <si>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</si>
  <si>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</si>
  <si>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</si>
  <si>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</si>
  <si>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</si>
  <si>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</si>
  <si>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</si>
  <si>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</si>
  <si>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</si>
  <si>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</si>
  <si>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</si>
  <si>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</si>
  <si>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</si>
  <si>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</si>
  <si>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</si>
  <si>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</si>
  <si>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</si>
  <si>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</si>
  <si>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</si>
  <si>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</si>
  <si>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</si>
  <si>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</si>
  <si>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</si>
  <si>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</si>
  <si>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</si>
  <si>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</si>
  <si>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</si>
  <si>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</si>
  <si>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</si>
  <si>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</si>
  <si>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</si>
  <si>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</si>
  <si>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</si>
  <si>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</si>
  <si>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</si>
  <si>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</si>
  <si>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</si>
  <si>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</si>
  <si>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</si>
  <si>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</si>
  <si>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</si>
  <si>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</si>
  <si>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</si>
  <si>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</si>
  <si>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</si>
  <si>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</si>
  <si>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</si>
  <si>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</si>
  <si>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</si>
  <si>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</si>
  <si>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</si>
  <si>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</si>
  <si>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</si>
  <si>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</si>
  <si>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</si>
  <si>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</si>
  <si>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</si>
  <si>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</si>
  <si>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</si>
  <si>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</si>
  <si>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</si>
  <si>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</si>
  <si>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</si>
  <si>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</si>
  <si>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</si>
  <si>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</si>
  <si>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</si>
  <si>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</si>
  <si>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</si>
  <si>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</si>
  <si>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</si>
  <si>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</si>
  <si>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</si>
  <si>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</si>
  <si>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</si>
  <si>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</si>
  <si>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</si>
  <si>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</si>
  <si>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</si>
  <si>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</si>
  <si>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</si>
  <si>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</si>
  <si>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</si>
  <si>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</si>
  <si>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</si>
  <si>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</si>
  <si>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</si>
  <si>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</si>
  <si>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</si>
  <si>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</si>
  <si>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</si>
  <si>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</si>
  <si>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</si>
  <si>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</si>
  <si>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</si>
  <si>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</si>
  <si>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</si>
  <si>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</si>
  <si>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</si>
  <si>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</si>
  <si>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</si>
  <si>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</si>
  <si>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</si>
  <si>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</si>
  <si>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</si>
  <si>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</si>
  <si>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</si>
  <si>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</si>
  <si>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</si>
  <si>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</si>
  <si>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</si>
  <si>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</si>
  <si>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</si>
  <si>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</si>
  <si>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</si>
  <si>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</si>
  <si>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</si>
  <si>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</si>
  <si>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</si>
  <si>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</si>
  <si>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</si>
  <si>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</si>
  <si>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</si>
  <si>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</si>
  <si>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</si>
  <si>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</si>
  <si>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</si>
  <si>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</si>
  <si>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</si>
  <si>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</si>
  <si>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</si>
  <si>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</si>
  <si>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</si>
  <si>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</si>
  <si>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</si>
  <si>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</si>
  <si>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</si>
  <si>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</si>
  <si>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</si>
  <si>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</si>
  <si>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</si>
  <si>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</si>
  <si>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</si>
  <si>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</si>
  <si>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</si>
  <si>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</si>
  <si>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</si>
  <si>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</si>
  <si>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</si>
  <si>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</si>
  <si>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</si>
  <si>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</si>
  <si>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</si>
  <si>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</si>
  <si>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</si>
  <si>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</si>
  <si>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</si>
  <si>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</si>
  <si>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</si>
  <si>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</si>
  <si>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</si>
  <si>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</si>
  <si>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</si>
  <si>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</si>
  <si>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</si>
  <si>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</si>
  <si>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</si>
  <si>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</si>
  <si>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</si>
  <si>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</si>
  <si>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</si>
  <si>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</si>
  <si>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</si>
  <si>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</si>
  <si>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</si>
  <si>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</si>
  <si>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</si>
  <si>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</si>
  <si>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</si>
  <si>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</si>
  <si>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</si>
  <si>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</si>
  <si>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</si>
  <si>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</si>
  <si>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</si>
  <si>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</si>
  <si>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</si>
  <si>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</si>
  <si>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</si>
  <si>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</si>
  <si>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</si>
  <si>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</si>
  <si>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</si>
  <si>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</si>
  <si>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</si>
  <si>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</si>
  <si>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</si>
  <si>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</si>
  <si>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</si>
  <si>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</si>
  <si>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</si>
  <si>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</si>
  <si>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</si>
  <si>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</si>
  <si>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</si>
  <si>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</si>
  <si>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</si>
  <si>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</si>
  <si>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</si>
  <si>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</si>
  <si>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</si>
  <si>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</si>
  <si>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</si>
  <si>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</si>
  <si>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</si>
  <si>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</si>
  <si>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</si>
  <si>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</si>
  <si>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</si>
  <si>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</si>
  <si>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</si>
  <si>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</si>
  <si>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</si>
  <si>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</si>
  <si>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</si>
  <si>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</si>
  <si>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</si>
  <si>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</si>
  <si>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</si>
  <si>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</si>
  <si>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</si>
  <si>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</si>
  <si>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</si>
  <si>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</si>
  <si>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</si>
  <si>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</si>
  <si>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</si>
  <si>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</si>
  <si>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</si>
  <si>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</si>
  <si>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</si>
  <si>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</si>
  <si>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</si>
  <si>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</si>
  <si>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</si>
  <si>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</si>
  <si>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</si>
  <si>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</si>
  <si>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</si>
  <si>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</si>
  <si>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</si>
  <si>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</si>
  <si>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</si>
  <si>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</si>
  <si>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</si>
  <si>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</si>
  <si>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</si>
  <si>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</si>
  <si>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</si>
  <si>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</si>
  <si>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</si>
  <si>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</si>
  <si>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</si>
  <si>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</si>
  <si>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</si>
  <si>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</si>
  <si>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</si>
  <si>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</si>
  <si>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</si>
  <si>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</si>
  <si>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</si>
  <si>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</si>
  <si>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</si>
  <si>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</si>
  <si>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</si>
  <si>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</si>
  <si>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</si>
  <si>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</si>
  <si>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</si>
  <si>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</si>
  <si>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</si>
  <si>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</si>
  <si>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</si>
  <si>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</si>
  <si>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</si>
  <si>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</si>
  <si>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</si>
  <si>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</si>
  <si>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</si>
  <si>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</si>
  <si>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</si>
  <si>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</si>
  <si>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</si>
  <si>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</si>
  <si>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</si>
  <si>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</si>
  <si>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</si>
  <si>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</si>
  <si>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</si>
  <si>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</si>
  <si>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</si>
  <si>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</si>
  <si>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</si>
  <si>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</si>
  <si>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</si>
  <si>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</si>
  <si>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</si>
  <si>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</si>
  <si>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</si>
  <si>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</si>
  <si>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</si>
  <si>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</si>
  <si>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</si>
  <si>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</si>
  <si>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</si>
  <si>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</si>
  <si>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</si>
  <si>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</si>
  <si>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</si>
  <si>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</si>
  <si>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</si>
  <si>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</si>
  <si>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</si>
  <si>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</si>
  <si>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</si>
  <si>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</si>
  <si>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</si>
  <si>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</si>
  <si>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</si>
  <si>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</si>
  <si>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</si>
  <si>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</si>
  <si>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</si>
  <si>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</si>
  <si>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</si>
  <si>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</si>
  <si>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</si>
  <si>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</si>
  <si>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</si>
  <si>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</si>
  <si>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</si>
  <si>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</si>
  <si>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</si>
  <si>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</si>
  <si>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</si>
  <si>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</si>
  <si>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</si>
  <si>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</si>
  <si>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</si>
  <si>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</si>
  <si>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</si>
  <si>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</si>
  <si>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</si>
  <si>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</si>
  <si>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</si>
  <si>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</si>
  <si>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</si>
  <si>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</si>
  <si>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</si>
  <si>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</si>
  <si>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</si>
  <si>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</si>
  <si>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</si>
  <si>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</si>
  <si>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</si>
  <si>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</si>
  <si>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</si>
  <si>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</si>
  <si>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</si>
  <si>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</si>
  <si>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</si>
  <si>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</si>
  <si>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</si>
  <si>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</si>
  <si>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</si>
  <si>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</si>
  <si>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</si>
  <si>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</si>
  <si>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</si>
  <si>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</si>
  <si>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</si>
  <si>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</si>
  <si>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</si>
  <si>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</si>
  <si>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</si>
  <si>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</si>
  <si>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</si>
  <si>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</si>
  <si>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</si>
  <si>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</si>
  <si>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</si>
  <si>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</si>
  <si>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</si>
  <si>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</si>
  <si>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</si>
  <si>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</si>
  <si>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</si>
  <si>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</si>
  <si>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</si>
  <si>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</si>
  <si>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</si>
  <si>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</si>
  <si>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</si>
  <si>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</si>
  <si>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</si>
  <si>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</si>
  <si>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</si>
  <si>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</si>
  <si>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</si>
  <si>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</si>
  <si>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</si>
  <si>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</si>
  <si>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</si>
  <si>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</si>
  <si>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</si>
  <si>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</si>
  <si>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</si>
  <si>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</si>
  <si>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</si>
  <si>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</si>
  <si>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</si>
  <si>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</si>
  <si>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</si>
  <si>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</si>
  <si>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</si>
  <si>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</si>
  <si>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</si>
  <si>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</si>
  <si>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</si>
  <si>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</si>
  <si>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</si>
  <si>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</si>
  <si>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</si>
  <si>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</si>
  <si>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</si>
  <si>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</si>
  <si>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</si>
  <si>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</si>
  <si>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</si>
  <si>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</si>
  <si>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</si>
  <si>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</si>
  <si>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</si>
  <si>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</si>
  <si>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</si>
  <si>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</si>
  <si>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</si>
  <si>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</si>
  <si>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</si>
  <si>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</si>
  <si>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</si>
  <si>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</si>
  <si>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</si>
  <si>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</si>
  <si>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</si>
  <si>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</si>
  <si>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</si>
  <si>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</si>
  <si>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</si>
  <si>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</si>
  <si>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</si>
  <si>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</si>
  <si>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</si>
  <si>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</si>
  <si>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</si>
  <si>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</si>
  <si>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</si>
  <si>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</si>
  <si>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</si>
  <si>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</si>
  <si>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</si>
  <si>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</si>
  <si>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</si>
  <si>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</si>
  <si>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</si>
  <si>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</si>
  <si>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</si>
  <si>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</si>
  <si>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</si>
  <si>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</si>
  <si>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</si>
  <si>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</si>
  <si>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</si>
  <si>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</si>
  <si>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</si>
  <si>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</si>
  <si>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</si>
  <si>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</si>
  <si>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</si>
  <si>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</si>
  <si>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</si>
  <si>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</si>
  <si>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</si>
  <si>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</si>
  <si>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</si>
  <si>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</si>
  <si>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</si>
  <si>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</si>
  <si>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</si>
  <si>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</si>
  <si>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</si>
  <si>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</si>
  <si>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</si>
  <si>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</si>
  <si>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</si>
  <si>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</si>
  <si>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</si>
  <si>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</si>
  <si>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</si>
  <si>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</si>
  <si>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</si>
  <si>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</si>
  <si>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</si>
  <si>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</si>
  <si>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</si>
  <si>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</si>
  <si>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</si>
  <si>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</si>
  <si>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</si>
  <si>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</si>
  <si>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</si>
  <si>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</si>
  <si>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</si>
  <si>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</si>
  <si>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</si>
  <si>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</si>
  <si>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</si>
  <si>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</si>
  <si>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</si>
  <si>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</si>
  <si>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</si>
  <si>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</si>
  <si>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</si>
  <si>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</si>
  <si>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</si>
  <si>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</si>
  <si>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</si>
  <si>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</si>
  <si>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</si>
  <si>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</si>
  <si>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</si>
  <si>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</si>
  <si>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</si>
  <si>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</si>
  <si>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</si>
  <si>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</si>
  <si>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</si>
  <si>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</si>
  <si>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</si>
  <si>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</si>
  <si>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</si>
  <si>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</si>
  <si>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</si>
  <si>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</si>
  <si>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</si>
  <si>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</si>
  <si>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</si>
  <si>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</si>
  <si>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</si>
  <si>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</si>
  <si>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</si>
  <si>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</si>
  <si>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</si>
  <si>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</si>
  <si>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</si>
  <si>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</si>
  <si>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</si>
  <si>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</si>
  <si>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</si>
  <si>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</si>
  <si>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</si>
  <si>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</si>
  <si>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</si>
  <si>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</si>
  <si>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</si>
  <si>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</si>
  <si>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</si>
  <si>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</si>
  <si>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</si>
  <si>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</si>
  <si>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</si>
  <si>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</si>
  <si>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</si>
  <si>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</si>
  <si>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</si>
  <si>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</si>
  <si>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</si>
  <si>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</si>
  <si>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</si>
  <si>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</si>
  <si>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</si>
  <si>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</si>
  <si>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</si>
  <si>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</si>
  <si>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</si>
  <si>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</si>
  <si>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</si>
  <si>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</si>
  <si>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</si>
  <si>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</si>
  <si>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</si>
  <si>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</si>
  <si>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</si>
  <si>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</si>
  <si>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</si>
  <si>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</si>
  <si>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</si>
  <si>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</si>
  <si>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</si>
  <si>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</si>
  <si>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</si>
  <si>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</si>
  <si>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</si>
  <si>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</si>
  <si>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</si>
  <si>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</si>
  <si>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</si>
  <si>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</si>
  <si>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</si>
  <si>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</si>
  <si>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</si>
  <si>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</si>
  <si>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</si>
  <si>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</si>
  <si>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</si>
  <si>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</si>
  <si>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</si>
  <si>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</si>
  <si>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</si>
  <si>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</si>
  <si>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</si>
  <si>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</si>
  <si>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</si>
  <si>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</si>
  <si>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</si>
  <si>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</si>
  <si>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</si>
  <si>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</si>
  <si>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</si>
  <si>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</si>
  <si>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</si>
  <si>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</si>
  <si>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</si>
  <si>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</si>
  <si>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</si>
  <si>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</si>
  <si>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</si>
  <si>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</si>
  <si>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</si>
  <si>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</si>
  <si>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</si>
  <si>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</si>
  <si>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</si>
  <si>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</si>
  <si>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</si>
  <si>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</si>
  <si>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</si>
  <si>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</si>
  <si>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</si>
  <si>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</si>
  <si>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</si>
  <si>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</si>
  <si>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</si>
  <si>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</si>
  <si>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</si>
  <si>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</si>
  <si>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</si>
  <si>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</si>
  <si>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</si>
  <si>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</si>
  <si>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</si>
  <si>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</si>
  <si>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</si>
  <si>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</si>
  <si>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</si>
  <si>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</si>
  <si>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</si>
  <si>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</si>
  <si>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</si>
  <si>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</si>
  <si>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</si>
  <si>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</si>
  <si>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</si>
  <si>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</si>
  <si>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</si>
  <si>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</si>
  <si>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</si>
  <si>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</si>
  <si>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</si>
  <si>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</si>
  <si>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</si>
  <si>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</si>
  <si>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</si>
  <si>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</si>
  <si>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</si>
  <si>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</si>
  <si>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</si>
  <si>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</si>
  <si>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</si>
  <si>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</si>
  <si>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</si>
  <si>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</si>
  <si>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</si>
  <si>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</si>
  <si>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</si>
  <si>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</si>
  <si>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</si>
  <si>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</si>
  <si>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</si>
  <si>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</si>
  <si>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</si>
  <si>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</si>
  <si>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</si>
  <si>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</si>
  <si>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</si>
  <si>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</si>
  <si>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</si>
  <si>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</si>
  <si>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</si>
  <si>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</si>
  <si>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</si>
  <si>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</si>
  <si>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</si>
  <si>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</si>
  <si>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</si>
  <si>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</si>
  <si>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</si>
  <si>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</si>
  <si>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</si>
  <si>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</si>
  <si>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</si>
  <si>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</si>
  <si>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</si>
  <si>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</si>
  <si>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</si>
  <si>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</si>
  <si>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</si>
  <si>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</si>
  <si>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</si>
  <si>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</si>
  <si>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</si>
  <si>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</si>
  <si>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</si>
  <si>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</si>
  <si>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</si>
  <si>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</si>
  <si>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</si>
  <si>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</si>
  <si>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</si>
  <si>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</si>
  <si>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</si>
  <si>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</si>
  <si>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</si>
  <si>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</si>
  <si>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</si>
  <si>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</si>
  <si>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</si>
  <si>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</si>
  <si>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</si>
  <si>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</si>
  <si>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</si>
  <si>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</si>
  <si>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</si>
  <si>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</si>
  <si>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</si>
  <si>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</si>
  <si>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</si>
  <si>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</si>
  <si>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</si>
  <si>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</si>
  <si>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</si>
  <si>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</si>
  <si>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</si>
  <si>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</si>
  <si>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</si>
  <si>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</si>
  <si>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</si>
  <si>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</si>
  <si>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</si>
  <si>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</si>
  <si>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</si>
  <si>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</si>
  <si>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</si>
  <si>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</si>
  <si>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</si>
  <si>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</si>
  <si>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</si>
  <si>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</si>
  <si>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</si>
  <si>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</si>
  <si>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</si>
  <si>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</si>
  <si>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</si>
  <si>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</si>
  <si>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</si>
  <si>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</si>
  <si>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</si>
  <si>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</si>
  <si>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</si>
  <si>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</si>
  <si>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</si>
  <si>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</si>
  <si>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</si>
  <si>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</si>
  <si>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</si>
  <si>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</si>
  <si>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</si>
  <si>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</si>
  <si>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</si>
  <si>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</si>
  <si>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</si>
  <si>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</si>
  <si>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</si>
  <si>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</si>
  <si>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</si>
  <si>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</si>
  <si>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</si>
  <si>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</si>
  <si>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</si>
  <si>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</si>
  <si>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</si>
  <si>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</si>
  <si>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</si>
  <si>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</si>
  <si>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</si>
  <si>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</si>
  <si>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</si>
  <si>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</si>
  <si>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</si>
  <si>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</si>
  <si>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</si>
  <si>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</si>
  <si>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</si>
  <si>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</si>
  <si>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</si>
  <si>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</si>
  <si>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</si>
  <si>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</si>
  <si>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</si>
  <si>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</si>
  <si>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</si>
  <si>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</si>
  <si>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</si>
  <si>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</si>
  <si>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</si>
  <si>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</si>
  <si>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</si>
  <si>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</si>
  <si>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</si>
  <si>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</si>
  <si>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</si>
  <si>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</si>
  <si>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</si>
  <si>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</si>
  <si>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</si>
  <si>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</si>
  <si>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</si>
  <si>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</si>
  <si>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</si>
  <si>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</si>
  <si>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</si>
  <si>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</si>
  <si>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</si>
  <si>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</si>
  <si>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</si>
  <si>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</si>
  <si>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</si>
  <si>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</si>
  <si>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</si>
  <si>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</si>
  <si>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</si>
  <si>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</si>
  <si>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</si>
  <si>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</si>
  <si>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</si>
  <si>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</si>
  <si>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</si>
  <si>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</si>
  <si>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</si>
  <si>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</si>
  <si>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</si>
  <si>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</si>
  <si>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</si>
  <si>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</si>
  <si>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</si>
  <si>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</si>
  <si>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</si>
  <si>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</si>
  <si>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</si>
  <si>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</si>
  <si>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</si>
  <si>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</si>
  <si>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</si>
  <si>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</si>
  <si>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</si>
  <si>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</si>
  <si>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</si>
  <si>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</si>
  <si>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</si>
  <si>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</si>
  <si>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</si>
  <si>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</si>
  <si>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</si>
  <si>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</si>
  <si>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</si>
  <si>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</si>
  <si>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</si>
  <si>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</si>
  <si>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</si>
  <si>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</si>
  <si>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</si>
  <si>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</si>
  <si>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</si>
  <si>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</si>
  <si>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</si>
  <si>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</si>
  <si>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</si>
  <si>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</si>
  <si>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</si>
  <si>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</si>
  <si>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</si>
  <si>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</si>
  <si>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</si>
  <si>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</si>
  <si>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</si>
  <si>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</si>
  <si>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</si>
  <si>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</si>
  <si>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</si>
  <si>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</si>
  <si>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</si>
  <si>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</si>
  <si>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</si>
  <si>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</si>
  <si>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</si>
  <si>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</si>
  <si>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</si>
  <si>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</si>
  <si>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</si>
  <si>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</si>
  <si>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</si>
  <si>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</si>
  <si>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</si>
  <si>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</si>
  <si>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</si>
  <si>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</si>
  <si>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</si>
  <si>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</si>
  <si>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</si>
  <si>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</si>
  <si>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</si>
  <si>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</si>
  <si>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</si>
  <si>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</si>
  <si>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</si>
  <si>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</si>
  <si>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</si>
  <si>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</si>
  <si>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</si>
  <si>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</si>
  <si>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</si>
  <si>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</si>
  <si>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</si>
  <si>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</si>
  <si>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</si>
  <si>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</si>
  <si>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</si>
  <si>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</si>
  <si>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</si>
  <si>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</si>
  <si>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</si>
  <si>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</si>
  <si>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</si>
  <si>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</si>
  <si>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</si>
  <si>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</si>
  <si>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</si>
  <si>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</si>
  <si>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</si>
  <si>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</si>
  <si>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</si>
  <si>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</si>
  <si>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</si>
  <si>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</si>
  <si>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</si>
  <si>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</si>
  <si>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</si>
  <si>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</si>
  <si>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</si>
  <si>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</si>
  <si>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</si>
  <si>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</si>
  <si>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</si>
  <si>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</si>
  <si>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</si>
  <si>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</si>
  <si>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</si>
  <si>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</si>
  <si>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</si>
  <si>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</si>
  <si>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</si>
  <si>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</si>
  <si>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</si>
  <si>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</si>
  <si>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</si>
  <si>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</si>
  <si>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</si>
  <si>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</si>
  <si>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</si>
  <si>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</si>
  <si>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</si>
  <si>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</si>
  <si>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</si>
  <si>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</si>
  <si>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</si>
  <si>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</si>
  <si>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</si>
  <si>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</si>
  <si>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</si>
  <si>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</si>
  <si>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</si>
  <si>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</si>
  <si>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</si>
  <si>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</si>
  <si>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</si>
  <si>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</si>
  <si>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</si>
  <si>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</si>
  <si>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</si>
  <si>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</si>
  <si>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</si>
  <si>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</si>
  <si>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</si>
  <si>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</si>
  <si>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</si>
  <si>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</si>
  <si>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</si>
  <si>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</si>
  <si>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</si>
  <si>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</si>
  <si>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</si>
  <si>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</si>
  <si>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</si>
  <si>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</si>
  <si>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</si>
  <si>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</si>
  <si>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</si>
  <si>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</si>
  <si>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</si>
  <si>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</si>
  <si>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</si>
  <si>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</si>
  <si>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</si>
  <si>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</si>
  <si>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</si>
  <si>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</si>
  <si>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</si>
  <si>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</si>
  <si>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</si>
  <si>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</si>
  <si>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</si>
  <si>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</si>
  <si>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</si>
  <si>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</si>
  <si>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</si>
  <si>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</si>
  <si>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</si>
  <si>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</si>
  <si>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</si>
  <si>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</si>
  <si>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</si>
  <si>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</si>
  <si>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</si>
  <si>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</si>
  <si>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</si>
  <si>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</si>
  <si>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</si>
  <si>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</si>
  <si>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</si>
  <si>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</si>
  <si>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</si>
  <si>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</si>
  <si>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</si>
  <si>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</si>
  <si>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</si>
  <si>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</si>
  <si>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</si>
  <si>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</si>
  <si>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</si>
  <si>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</si>
  <si>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</si>
  <si>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</si>
  <si>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</si>
  <si>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</si>
  <si>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</si>
  <si>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</si>
  <si>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</si>
  <si>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</si>
  <si>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</si>
  <si>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</si>
  <si>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</si>
  <si>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</si>
  <si>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</si>
  <si>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</si>
  <si>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</si>
  <si>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</si>
  <si>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</si>
  <si>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</si>
  <si>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</si>
  <si>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</si>
  <si>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</si>
  <si>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</si>
  <si>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</si>
  <si>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</si>
  <si>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</si>
  <si>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</si>
  <si>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</si>
  <si>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</si>
  <si>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</si>
  <si>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</si>
  <si>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</si>
  <si>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</si>
  <si>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</si>
  <si>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</si>
  <si>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</si>
  <si>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</si>
  <si>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</si>
  <si>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</si>
  <si>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</si>
  <si>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</si>
  <si>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</si>
  <si>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</si>
  <si>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</si>
  <si>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</si>
  <si>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</si>
  <si>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</si>
  <si>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</si>
  <si>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</si>
  <si>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</si>
  <si>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</si>
  <si>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</si>
  <si>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</si>
  <si>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</si>
  <si>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</si>
  <si>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</si>
  <si>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</si>
  <si>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</si>
  <si>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</si>
  <si>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</si>
  <si>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</si>
  <si>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</si>
  <si>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</si>
  <si>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</si>
  <si>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</si>
  <si>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</si>
  <si>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</si>
  <si>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</si>
  <si>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</si>
  <si>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</si>
  <si>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</si>
  <si>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</si>
  <si>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</si>
  <si>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</si>
  <si>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</si>
  <si>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</si>
  <si>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</si>
  <si>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</si>
  <si>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</si>
  <si>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</si>
  <si>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</si>
  <si>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</si>
  <si>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</si>
  <si>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</si>
  <si>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</si>
  <si>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</si>
  <si>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</si>
  <si>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</si>
  <si>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</si>
  <si>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</si>
  <si>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</si>
  <si>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</si>
  <si>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</si>
  <si>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</si>
  <si>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</si>
  <si>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</si>
  <si>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</si>
  <si>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</si>
  <si>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</si>
  <si>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</si>
  <si>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</si>
  <si>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</si>
  <si>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</si>
  <si>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</si>
  <si>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</si>
  <si>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</si>
  <si>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</si>
  <si>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</si>
  <si>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</si>
  <si>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</si>
  <si>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</si>
  <si>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</si>
  <si>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</si>
  <si>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</si>
  <si>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</si>
  <si>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</si>
  <si>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</si>
  <si>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</si>
  <si>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</si>
  <si>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</si>
  <si>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</si>
  <si>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</si>
  <si>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</si>
  <si>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</si>
  <si>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</si>
  <si>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</si>
  <si>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</si>
  <si>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</si>
  <si>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</si>
  <si>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</si>
  <si>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</si>
  <si>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</si>
  <si>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</si>
  <si>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</si>
  <si>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</si>
  <si>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</si>
  <si>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</si>
  <si>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</si>
  <si>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</si>
  <si>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</si>
  <si>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</si>
  <si>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</si>
  <si>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</si>
  <si>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</si>
  <si>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</si>
  <si>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</si>
  <si>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</si>
  <si>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</si>
  <si>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</si>
  <si>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</si>
  <si>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</si>
  <si>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</si>
  <si>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</si>
  <si>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</si>
  <si>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</si>
  <si>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</si>
  <si>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</si>
  <si>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</si>
  <si>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</si>
  <si>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</si>
  <si>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</si>
  <si>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</si>
  <si>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</si>
  <si>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</si>
  <si>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</si>
  <si>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</si>
  <si>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</si>
  <si>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</si>
  <si>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</si>
  <si>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</si>
  <si>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</si>
  <si>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</si>
  <si>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</si>
  <si>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</si>
  <si>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</si>
  <si>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</si>
  <si>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</si>
  <si>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</si>
  <si>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</si>
  <si>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</si>
  <si>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</si>
  <si>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</si>
  <si>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</si>
  <si>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</si>
  <si>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</si>
  <si>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</si>
  <si>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</si>
  <si>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</si>
  <si>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</si>
  <si>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</si>
  <si>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</si>
  <si>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</si>
  <si>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</si>
  <si>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</si>
  <si>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</si>
  <si>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</si>
  <si>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</si>
  <si>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</si>
  <si>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</si>
  <si>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</si>
  <si>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</si>
  <si>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</si>
  <si>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</si>
  <si>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</si>
  <si>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</si>
  <si>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</si>
  <si>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</si>
  <si>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</si>
  <si>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</si>
  <si>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</si>
  <si>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</si>
  <si>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</si>
  <si>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</si>
  <si>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</si>
  <si>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</si>
  <si>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</si>
  <si>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</si>
  <si>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</si>
  <si>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</si>
  <si>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</si>
  <si>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</si>
  <si>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</si>
  <si>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</si>
  <si>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</si>
  <si>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</si>
  <si>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</si>
  <si>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</si>
  <si>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</si>
  <si>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</si>
  <si>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</si>
  <si>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</si>
  <si>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</si>
  <si>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</si>
  <si>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</si>
  <si>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</si>
  <si>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</si>
  <si>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</si>
  <si>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</si>
  <si>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</si>
  <si>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</si>
  <si>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</si>
  <si>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</si>
  <si>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</si>
  <si>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</si>
  <si>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</si>
  <si>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</si>
  <si>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</si>
  <si>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</si>
  <si>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</si>
  <si>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</si>
  <si>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</si>
  <si>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</si>
  <si>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</si>
  <si>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</si>
  <si>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</si>
  <si>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</si>
  <si>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</si>
  <si>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</si>
  <si>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</si>
  <si>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</si>
  <si>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</si>
  <si>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</si>
  <si>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</si>
  <si>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</si>
  <si>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</si>
  <si>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</si>
  <si>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</si>
  <si>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</si>
  <si>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</si>
  <si>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</si>
  <si>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</si>
  <si>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</si>
  <si>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</si>
  <si>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</si>
  <si>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</si>
  <si>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</si>
  <si>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</si>
  <si>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</si>
  <si>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</si>
  <si>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</si>
  <si>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</si>
  <si>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</si>
  <si>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</si>
  <si>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</si>
  <si>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</si>
  <si>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</si>
  <si>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</si>
  <si>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</si>
  <si>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</si>
  <si>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</si>
  <si>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</si>
  <si>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</si>
  <si>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</si>
  <si>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</si>
  <si>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</si>
  <si>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</si>
  <si>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</si>
  <si>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</si>
  <si>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</si>
  <si>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</si>
  <si>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</si>
  <si>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</si>
  <si>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</si>
  <si>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</si>
  <si>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</si>
  <si>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</si>
  <si>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</si>
  <si>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</si>
  <si>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</si>
  <si>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</si>
  <si>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</si>
  <si>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</si>
  <si>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</si>
  <si>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</si>
  <si>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</si>
  <si>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</si>
  <si>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</si>
  <si>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</si>
  <si>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</si>
  <si>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</si>
  <si>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</si>
  <si>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</si>
  <si>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</si>
  <si>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</si>
  <si>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</si>
  <si>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</si>
  <si>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</si>
  <si>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</si>
  <si>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</si>
  <si>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</si>
  <si>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</si>
  <si>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</si>
  <si>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</si>
  <si>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</si>
  <si>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</si>
  <si>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</si>
  <si>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</si>
  <si>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</si>
  <si>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</si>
  <si>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</si>
  <si>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</si>
  <si>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</si>
  <si>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</si>
  <si>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</si>
  <si>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</si>
  <si>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</si>
  <si>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</si>
  <si>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</si>
  <si>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</si>
  <si>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</si>
  <si>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</si>
  <si>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</si>
  <si>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</si>
  <si>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</si>
  <si>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</si>
  <si>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</si>
  <si>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</si>
  <si>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</si>
  <si>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</si>
  <si>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</si>
  <si>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</si>
  <si>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</si>
  <si>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</si>
  <si>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</si>
  <si>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</si>
  <si>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</si>
  <si>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</si>
  <si>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</si>
  <si>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</si>
  <si>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</si>
  <si>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</si>
  <si>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</si>
  <si>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</si>
  <si>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</si>
  <si>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</si>
  <si>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</si>
  <si>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</si>
  <si>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</si>
  <si>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</si>
  <si>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</si>
  <si>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</si>
  <si>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</si>
  <si>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</si>
  <si>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</si>
  <si>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</si>
  <si>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</si>
  <si>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</si>
  <si>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</si>
  <si>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</si>
  <si>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</si>
  <si>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</si>
  <si>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</si>
  <si>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</si>
  <si>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</si>
  <si>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</si>
  <si>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</si>
  <si>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</si>
  <si>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</si>
  <si>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</si>
  <si>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</si>
  <si>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</si>
  <si>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</si>
  <si>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</si>
  <si>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</si>
  <si>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</si>
  <si>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</si>
  <si>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</si>
  <si>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</si>
  <si>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</si>
  <si>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</si>
  <si>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</si>
  <si>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</si>
  <si>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</si>
  <si>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</si>
  <si>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</si>
  <si>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</si>
  <si>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</si>
  <si>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</si>
  <si>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</si>
  <si>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</si>
  <si>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</si>
  <si>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</si>
  <si>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</si>
  <si>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</si>
  <si>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</si>
  <si>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</si>
  <si>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</si>
  <si>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</si>
  <si>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</si>
  <si>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</si>
  <si>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</si>
  <si>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</si>
  <si>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</si>
  <si>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</si>
  <si>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</si>
  <si>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</si>
  <si>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</si>
  <si>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</si>
  <si>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</si>
  <si>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</si>
  <si>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</si>
  <si>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</si>
  <si>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</si>
  <si>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</si>
  <si>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</si>
  <si>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</si>
  <si>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</si>
  <si>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</si>
  <si>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</si>
  <si>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</si>
  <si>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</si>
  <si>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</si>
  <si>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</si>
  <si>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</si>
  <si>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</si>
  <si>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</si>
  <si>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</si>
  <si>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</si>
  <si>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</si>
  <si>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</si>
  <si>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</si>
  <si>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</si>
  <si>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</si>
  <si>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</si>
  <si>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</si>
  <si>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</si>
  <si>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</si>
  <si>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</si>
  <si>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</si>
  <si>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</si>
  <si>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</si>
  <si>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</si>
  <si>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</si>
  <si>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</si>
  <si>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</si>
  <si>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</si>
  <si>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</si>
  <si>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</si>
  <si>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</si>
  <si>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</si>
  <si>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</si>
  <si>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</si>
  <si>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</si>
  <si>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</si>
  <si>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</si>
  <si>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</si>
  <si>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</si>
  <si>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</si>
  <si>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</si>
  <si>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</si>
  <si>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</si>
  <si>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</si>
  <si>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</si>
  <si>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</si>
  <si>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</si>
  <si>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</si>
  <si>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</si>
  <si>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</si>
  <si>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</si>
  <si>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</si>
  <si>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</si>
  <si>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</si>
  <si>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</si>
  <si>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</si>
  <si>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</si>
  <si>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</si>
  <si>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</si>
  <si>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</si>
  <si>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</si>
  <si>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</si>
  <si>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</si>
  <si>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</si>
  <si>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</si>
  <si>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</si>
  <si>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</si>
  <si>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</si>
  <si>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</si>
  <si>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</si>
  <si>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</si>
  <si>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</si>
  <si>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</si>
  <si>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</si>
  <si>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</si>
  <si>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</si>
  <si>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</si>
  <si>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</si>
  <si>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</si>
  <si>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</si>
  <si>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</si>
  <si>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</si>
  <si>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</si>
  <si>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</si>
  <si>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</si>
  <si>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</si>
  <si>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</si>
  <si>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</si>
  <si>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</si>
  <si>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</si>
  <si>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</si>
  <si>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</si>
  <si>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</si>
  <si>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</si>
  <si>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</si>
  <si>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</si>
  <si>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</si>
  <si>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</si>
  <si>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</si>
  <si>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</si>
  <si>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</si>
  <si>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</si>
  <si>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</si>
  <si>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</si>
  <si>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</si>
  <si>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</si>
  <si>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</si>
  <si>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</si>
  <si>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</si>
  <si>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</si>
  <si>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</si>
  <si>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</si>
  <si>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</si>
  <si>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</si>
  <si>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</si>
  <si>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</si>
  <si>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</si>
  <si>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</si>
  <si>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</si>
  <si>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</si>
  <si>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</si>
  <si>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</si>
  <si>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</si>
  <si>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</si>
  <si>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</si>
  <si>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</si>
  <si>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</si>
  <si>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</si>
  <si>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</si>
  <si>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</si>
  <si>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</si>
  <si>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</si>
  <si>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</si>
  <si>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</si>
  <si>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</si>
  <si>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</si>
  <si>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</si>
  <si>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</si>
  <si>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</si>
  <si>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</si>
  <si>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</si>
  <si>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</si>
  <si>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</si>
  <si>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</si>
  <si>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</si>
  <si>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</si>
  <si>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</si>
  <si>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</si>
  <si>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</si>
  <si>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</si>
  <si>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</si>
  <si>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</si>
  <si>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</si>
  <si>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</si>
  <si>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</si>
  <si>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</si>
  <si>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</si>
  <si>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</si>
  <si>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</si>
  <si>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</si>
  <si>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</si>
  <si>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</si>
  <si>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</si>
  <si>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</si>
  <si>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</si>
  <si>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</si>
  <si>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</si>
  <si>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</si>
  <si>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</si>
  <si>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</si>
  <si>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</si>
  <si>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</si>
  <si>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</si>
  <si>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</si>
  <si>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</si>
  <si>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</si>
  <si>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</si>
  <si>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</si>
  <si>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</si>
  <si>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</si>
  <si>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</si>
  <si>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</si>
  <si>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</si>
  <si>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</si>
  <si>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</si>
  <si>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</si>
  <si>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</si>
  <si>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</si>
  <si>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</si>
  <si>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</si>
  <si>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</si>
  <si>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</si>
  <si>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</si>
  <si>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</si>
  <si>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</si>
  <si>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</si>
  <si>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</si>
  <si>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</si>
  <si>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</si>
  <si>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</si>
  <si>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</si>
  <si>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</si>
  <si>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</si>
  <si>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</si>
  <si>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</si>
  <si>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</si>
  <si>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</si>
  <si>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</si>
  <si>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</si>
  <si>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</si>
  <si>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</si>
  <si>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</si>
  <si>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</si>
  <si>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</si>
  <si>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</si>
  <si>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</si>
  <si>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</si>
  <si>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</si>
  <si>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</si>
  <si>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</si>
  <si>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</si>
  <si>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</si>
  <si>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</si>
  <si>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</si>
  <si>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</si>
  <si>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</si>
  <si>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</si>
  <si>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</si>
  <si>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</si>
  <si>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</si>
  <si>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</si>
  <si>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</si>
  <si>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</si>
  <si>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</si>
  <si>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</si>
  <si>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</si>
  <si>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</si>
  <si>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</si>
  <si>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</si>
  <si>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</si>
  <si>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</si>
  <si>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</si>
  <si>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</si>
  <si>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</si>
  <si>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</si>
  <si>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</si>
  <si>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</si>
  <si>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</si>
  <si>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</si>
  <si>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</si>
  <si>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</si>
  <si>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</si>
  <si>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</si>
  <si>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</si>
  <si>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</si>
  <si>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</si>
  <si>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</si>
  <si>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</si>
  <si>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</si>
  <si>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</si>
  <si>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</si>
  <si>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</si>
  <si>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</si>
  <si>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</si>
  <si>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</si>
  <si>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</si>
  <si>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</si>
  <si>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</si>
  <si>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</si>
  <si>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</si>
  <si>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</si>
  <si>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</si>
  <si>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</si>
  <si>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</si>
  <si>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</si>
  <si>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</si>
  <si>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</si>
  <si>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</si>
  <si>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</si>
  <si>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</si>
  <si>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</si>
  <si>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</si>
  <si>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</si>
  <si>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</si>
  <si>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</si>
  <si>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</si>
  <si>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</si>
  <si>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</si>
  <si>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</si>
  <si>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</si>
  <si>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</si>
  <si>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</si>
  <si>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</si>
  <si>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</si>
  <si>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</si>
  <si>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</si>
  <si>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</si>
  <si>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</si>
  <si>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</si>
  <si>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</si>
  <si>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</si>
  <si>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</si>
  <si>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</si>
  <si>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</si>
  <si>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</si>
  <si>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</si>
  <si>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</si>
  <si>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</si>
  <si>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</si>
  <si>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</si>
  <si>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</si>
  <si>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</si>
  <si>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</si>
  <si>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</si>
  <si>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</si>
  <si>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</si>
  <si>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</si>
  <si>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</si>
  <si>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</si>
  <si>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</si>
  <si>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</si>
  <si>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</si>
  <si>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</si>
  <si>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</si>
  <si>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</si>
  <si>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</si>
  <si>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</si>
  <si>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</si>
  <si>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</si>
  <si>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</si>
  <si>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</si>
  <si>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</si>
  <si>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</si>
  <si>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</si>
  <si>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</si>
  <si>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</si>
  <si>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</si>
  <si>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</si>
  <si>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</si>
  <si>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</si>
  <si>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</si>
  <si>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</si>
  <si>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</si>
  <si>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</si>
  <si>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</si>
  <si>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</si>
  <si>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</si>
  <si>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</si>
  <si>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</si>
  <si>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</si>
  <si>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</si>
  <si>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</si>
  <si>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</si>
  <si>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</si>
  <si>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</si>
  <si>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</si>
  <si>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</si>
  <si>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</si>
  <si>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</si>
  <si>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</si>
  <si>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</si>
  <si>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</si>
  <si>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</si>
  <si>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</si>
  <si>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</si>
  <si>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</si>
  <si>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</si>
  <si>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</si>
  <si>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</si>
  <si>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</si>
  <si>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</si>
  <si>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</si>
  <si>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</si>
  <si>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</si>
  <si>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</si>
  <si>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</si>
  <si>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</si>
  <si>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</si>
  <si>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</si>
  <si>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</si>
  <si>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</si>
  <si>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</si>
  <si>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</si>
  <si>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</si>
  <si>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</si>
  <si>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</si>
  <si>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</si>
  <si>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</si>
  <si>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</si>
  <si>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</si>
  <si>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</si>
  <si>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</si>
  <si>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</si>
  <si>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</si>
  <si>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</si>
  <si>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</si>
  <si>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</si>
  <si>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</si>
  <si>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</si>
  <si>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</si>
  <si>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</si>
  <si>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</si>
  <si>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</si>
  <si>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</si>
  <si>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</si>
  <si>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</si>
  <si>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</si>
  <si>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</si>
  <si>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</si>
  <si>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</si>
  <si>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</si>
  <si>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</si>
  <si>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</si>
  <si>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</si>
  <si>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</si>
  <si>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</si>
  <si>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</si>
  <si>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</si>
  <si>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</si>
  <si>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</si>
  <si>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</si>
  <si>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</si>
  <si>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</si>
  <si>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</si>
  <si>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</si>
  <si>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</si>
  <si>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</si>
  <si>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</si>
  <si>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</si>
  <si>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</si>
  <si>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</si>
  <si>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</si>
  <si>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</si>
  <si>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</si>
  <si>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</si>
  <si>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</si>
  <si>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</si>
  <si>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</si>
  <si>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</si>
  <si>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</si>
  <si>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</si>
  <si>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</si>
  <si>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</si>
  <si>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</si>
  <si>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</si>
  <si>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</si>
  <si>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</si>
  <si>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</si>
  <si>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</si>
  <si>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</si>
  <si>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</si>
  <si>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</si>
  <si>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</si>
  <si>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</si>
  <si>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</si>
  <si>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</si>
  <si>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</si>
  <si>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</si>
  <si>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</si>
  <si>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</si>
  <si>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</si>
  <si>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</si>
  <si>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</si>
  <si>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</si>
  <si>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</si>
  <si>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</si>
  <si>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</si>
  <si>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</si>
  <si>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</si>
  <si>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</si>
  <si>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</si>
  <si>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</si>
  <si>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</si>
  <si>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</si>
  <si>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</si>
  <si>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</si>
  <si>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</si>
  <si>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</si>
  <si>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</si>
  <si>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</si>
  <si>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</si>
  <si>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</si>
  <si>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</si>
  <si>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</si>
  <si>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</si>
  <si>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</si>
  <si>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</si>
  <si>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</si>
  <si>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</si>
  <si>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</si>
  <si>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</si>
  <si>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</si>
  <si>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</si>
  <si>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</si>
  <si>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</si>
  <si>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</si>
  <si>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</si>
  <si>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</si>
  <si>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</si>
  <si>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</si>
  <si>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</si>
  <si>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</si>
  <si>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</si>
  <si>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</si>
  <si>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</si>
  <si>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</si>
  <si>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</si>
  <si>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</si>
  <si>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</si>
  <si>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</si>
  <si>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</si>
  <si>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</si>
  <si>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</si>
  <si>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</si>
  <si>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</si>
  <si>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</si>
  <si>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</si>
  <si>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</si>
  <si>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</si>
  <si>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</si>
  <si>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</si>
  <si>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</si>
  <si>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</si>
  <si>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</si>
  <si>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</si>
  <si>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</si>
  <si>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</si>
  <si>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</si>
  <si>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</si>
  <si>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</si>
  <si>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</si>
  <si>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</si>
  <si>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</si>
  <si>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</si>
  <si>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</si>
  <si>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</si>
  <si>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</si>
  <si>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</si>
  <si>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</si>
  <si>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</si>
  <si>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</si>
  <si>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</si>
  <si>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</si>
  <si>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</si>
  <si>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</si>
  <si>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</si>
  <si>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</si>
  <si>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</si>
  <si>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</si>
  <si>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</si>
  <si>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</si>
  <si>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</si>
  <si>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</si>
  <si>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</si>
  <si>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</si>
  <si>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</si>
  <si>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</si>
  <si>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</si>
  <si>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</si>
  <si>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</si>
  <si>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</si>
  <si>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</si>
  <si>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</si>
  <si>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</si>
  <si>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</si>
  <si>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</si>
  <si>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</si>
  <si>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</si>
  <si>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</si>
  <si>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</si>
  <si>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</si>
  <si>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</si>
  <si>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</si>
  <si>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</si>
  <si>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</si>
  <si>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</si>
  <si>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</si>
  <si>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</si>
  <si>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</si>
  <si>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</si>
  <si>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</si>
  <si>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</si>
  <si>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</si>
  <si>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</si>
  <si>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</si>
  <si>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</si>
  <si>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</si>
  <si>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</si>
  <si>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</si>
  <si>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</si>
  <si>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</si>
  <si>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</si>
  <si>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</si>
  <si>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</si>
  <si>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</si>
  <si>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</si>
  <si>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</si>
  <si>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</si>
  <si>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</si>
  <si>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</si>
  <si>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</si>
  <si>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</si>
  <si>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</si>
  <si>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</si>
  <si>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</si>
  <si>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</si>
  <si>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</si>
  <si>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</si>
  <si>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</si>
  <si>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</si>
  <si>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</si>
  <si>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</si>
  <si>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</si>
  <si>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</si>
  <si>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</si>
  <si>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</si>
  <si>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</si>
  <si>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</si>
  <si>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</si>
  <si>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</si>
  <si>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</si>
  <si>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</si>
  <si>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</si>
  <si>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</si>
  <si>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</si>
  <si>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</si>
  <si>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</si>
  <si>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</si>
  <si>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</si>
  <si>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</si>
  <si>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</si>
  <si>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</si>
  <si>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</si>
  <si>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</si>
  <si>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</si>
  <si>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</si>
  <si>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</si>
  <si>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</si>
  <si>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</si>
  <si>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</si>
  <si>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</si>
  <si>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</si>
  <si>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</si>
  <si>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</si>
  <si>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</si>
  <si>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</si>
  <si>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</si>
  <si>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</si>
  <si>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</si>
  <si>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</si>
  <si>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</si>
  <si>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</si>
  <si>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</si>
  <si>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</si>
  <si>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</si>
  <si>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</si>
  <si>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</si>
  <si>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</si>
  <si>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</si>
  <si>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</si>
  <si>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</si>
  <si>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</si>
  <si>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</si>
  <si>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</si>
  <si>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</si>
  <si>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</si>
  <si>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</si>
  <si>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</si>
  <si>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</si>
  <si>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</si>
  <si>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</si>
  <si>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</si>
  <si>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</si>
  <si>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</si>
  <si>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</si>
  <si>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</si>
  <si>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</si>
  <si>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</si>
  <si>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</si>
  <si>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</si>
  <si>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</si>
  <si>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</si>
  <si>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</si>
  <si>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</si>
  <si>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</si>
  <si>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</si>
  <si>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</si>
  <si>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</si>
  <si>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</si>
  <si>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</si>
  <si>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</si>
  <si>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</si>
  <si>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</si>
  <si>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</si>
  <si>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</si>
  <si>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</si>
  <si>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</si>
  <si>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</si>
  <si>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</si>
  <si>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</si>
  <si>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</si>
  <si>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</si>
  <si>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</si>
  <si>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</si>
  <si>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</si>
  <si>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</si>
  <si>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</si>
  <si>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</si>
  <si>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</si>
  <si>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</si>
  <si>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</si>
  <si>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</si>
  <si>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</si>
  <si>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</si>
  <si>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</si>
  <si>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</si>
  <si>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</si>
  <si>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</si>
  <si>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</si>
  <si>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</si>
  <si>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</si>
  <si>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</si>
  <si>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</si>
  <si>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</si>
  <si>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</si>
  <si>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</si>
  <si>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</si>
  <si>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</si>
  <si>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</si>
  <si>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</si>
  <si>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</si>
  <si>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</si>
  <si>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</si>
  <si>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</si>
  <si>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</si>
  <si>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</si>
  <si>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</si>
  <si>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</si>
  <si>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</si>
  <si>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</si>
  <si>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</si>
  <si>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</si>
  <si>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</si>
  <si>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</si>
  <si>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</si>
  <si>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</si>
  <si>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</si>
  <si>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</si>
  <si>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</si>
  <si>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</si>
  <si>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</si>
  <si>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</si>
  <si>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</si>
  <si>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</si>
  <si>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</si>
  <si>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</si>
  <si>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</si>
  <si>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</si>
  <si>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</si>
  <si>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</si>
  <si>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</si>
  <si>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</si>
  <si>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</si>
  <si>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</si>
  <si>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</si>
  <si>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</si>
  <si>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</si>
  <si>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</si>
  <si>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</si>
  <si>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</si>
  <si>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</si>
  <si>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</si>
  <si>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</si>
  <si>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</si>
  <si>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</si>
  <si>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</si>
  <si>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</si>
  <si>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</si>
  <si>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</si>
  <si>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</si>
  <si>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</si>
  <si>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</si>
  <si>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</si>
  <si>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</si>
  <si>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</si>
  <si>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</si>
  <si>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</si>
  <si>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</si>
  <si>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</si>
  <si>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</si>
  <si>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</si>
  <si>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</si>
  <si>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</si>
  <si>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</si>
  <si>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</si>
  <si>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</si>
  <si>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</si>
  <si>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</si>
  <si>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</si>
  <si>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</si>
  <si>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</si>
  <si>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</si>
  <si>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</si>
  <si>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</si>
  <si>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</si>
  <si>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</si>
  <si>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</si>
  <si>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</si>
  <si>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</si>
  <si>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</si>
  <si>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</si>
  <si>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</si>
  <si>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</si>
  <si>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</si>
  <si>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</si>
  <si>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</si>
  <si>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</si>
  <si>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</si>
  <si>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</si>
  <si>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</si>
  <si>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</si>
  <si>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</si>
  <si>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</si>
  <si>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</si>
  <si>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</si>
  <si>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</si>
  <si>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</si>
  <si>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</si>
  <si>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</si>
  <si>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</si>
  <si>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</si>
  <si>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</si>
  <si>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</si>
  <si>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</si>
  <si>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</si>
  <si>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</si>
  <si>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</si>
  <si>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</si>
  <si>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</si>
  <si>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</si>
  <si>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</si>
  <si>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</si>
  <si>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</si>
  <si>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</si>
  <si>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</si>
  <si>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</si>
  <si>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</si>
  <si>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</si>
  <si>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</si>
  <si>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</si>
  <si>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</si>
  <si>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</si>
  <si>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</si>
  <si>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</si>
  <si>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</si>
  <si>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</si>
  <si>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</si>
  <si>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</si>
  <si>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</si>
  <si>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</si>
  <si>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</si>
  <si>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</si>
  <si>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</si>
  <si>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</si>
  <si>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</si>
  <si>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</si>
  <si>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</si>
  <si>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</si>
  <si>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</si>
  <si>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</si>
  <si>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</si>
  <si>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</si>
  <si>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</si>
  <si>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</si>
  <si>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</si>
  <si>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</si>
  <si>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</si>
  <si>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</si>
  <si>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</si>
  <si>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</si>
  <si>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</si>
  <si>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</si>
  <si>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</si>
  <si>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</si>
  <si>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</si>
  <si>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</si>
  <si>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</si>
  <si>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</si>
  <si>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</si>
  <si>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</si>
  <si>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</si>
  <si>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</si>
  <si>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</si>
  <si>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</si>
  <si>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</si>
  <si>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</si>
  <si>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</si>
  <si>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</si>
  <si>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</si>
  <si>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</si>
  <si>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</si>
  <si>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</si>
  <si>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</si>
  <si>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</si>
  <si>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</si>
  <si>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</si>
  <si>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</si>
  <si>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</si>
  <si>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</si>
  <si>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</si>
  <si>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</si>
  <si>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</si>
  <si>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</si>
  <si>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</si>
  <si>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</si>
  <si>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</si>
  <si>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</si>
  <si>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</si>
  <si>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</si>
  <si>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</si>
  <si>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</si>
  <si>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</si>
  <si>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</si>
  <si>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</si>
  <si>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</si>
  <si>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</si>
  <si>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</si>
  <si>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</si>
  <si>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</si>
  <si>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</si>
  <si>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</si>
  <si>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</si>
  <si>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</si>
  <si>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</si>
  <si>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</si>
  <si>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</si>
  <si>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</si>
  <si>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</si>
  <si>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</si>
  <si>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</si>
  <si>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</si>
  <si>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</si>
  <si>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</si>
  <si>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</si>
  <si>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</si>
  <si>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</si>
  <si>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</si>
  <si>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</si>
  <si>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</si>
  <si>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</si>
  <si>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</si>
  <si>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</si>
  <si>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</si>
  <si>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</si>
  <si>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</si>
  <si>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</si>
  <si>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</si>
  <si>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</si>
  <si>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</si>
  <si>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</si>
  <si>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</si>
  <si>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</si>
  <si>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</si>
  <si>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</si>
  <si>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</si>
  <si>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</si>
  <si>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</si>
  <si>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</si>
  <si>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</si>
  <si>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</si>
  <si>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</si>
  <si>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</si>
  <si>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</si>
  <si>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</si>
  <si>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</si>
  <si>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</si>
  <si>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</si>
  <si>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</si>
  <si>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</si>
  <si>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</si>
  <si>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</si>
  <si>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</si>
  <si>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</si>
  <si>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</si>
  <si>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</si>
  <si>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</si>
  <si>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</si>
  <si>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</si>
  <si>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</si>
  <si>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</si>
  <si>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</si>
  <si>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</si>
  <si>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</si>
  <si>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</si>
  <si>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</si>
  <si>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</si>
  <si>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</si>
  <si>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</si>
  <si>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</si>
  <si>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</si>
  <si>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</si>
  <si>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</si>
  <si>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</si>
  <si>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</si>
  <si>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</si>
  <si>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</si>
  <si>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</si>
  <si>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</si>
  <si>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</si>
  <si>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</si>
  <si>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</si>
  <si>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</si>
  <si>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</si>
  <si>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</si>
  <si>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</si>
  <si>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</si>
  <si>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</si>
  <si>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</si>
  <si>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</si>
  <si>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</si>
  <si>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</si>
  <si>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</si>
  <si>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</si>
  <si>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</si>
  <si>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</si>
  <si>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</si>
  <si>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</si>
  <si>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</si>
  <si>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</si>
  <si>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</si>
  <si>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</si>
  <si>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</si>
  <si>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</si>
  <si>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</si>
  <si>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</si>
  <si>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</si>
  <si>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</si>
  <si>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</si>
  <si>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</si>
  <si>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</si>
  <si>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</si>
  <si>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</si>
  <si>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</si>
  <si>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</si>
  <si>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</si>
  <si>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</si>
  <si>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</si>
  <si>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</si>
  <si>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</si>
  <si>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</si>
  <si>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</si>
  <si>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</si>
  <si>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</si>
  <si>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</si>
  <si>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</si>
  <si>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</si>
  <si>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</si>
  <si>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</si>
  <si>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</si>
  <si>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</si>
  <si>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</si>
  <si>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</si>
  <si>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</si>
  <si>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</si>
  <si>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</si>
  <si>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</si>
  <si>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</si>
  <si>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</si>
  <si>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</si>
  <si>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</si>
  <si>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</si>
  <si>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</si>
  <si>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</si>
  <si>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</si>
  <si>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</si>
  <si>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</si>
  <si>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</si>
  <si>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</si>
  <si>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</si>
  <si>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</si>
  <si>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</si>
  <si>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</si>
  <si>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</si>
  <si>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</si>
  <si>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</si>
  <si>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</si>
  <si>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</si>
  <si>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</si>
  <si>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</si>
  <si>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</si>
  <si>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</si>
  <si>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</si>
  <si>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</si>
  <si>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</si>
  <si>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</si>
  <si>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</si>
  <si>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</si>
  <si>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</si>
  <si>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</si>
  <si>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</si>
  <si>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</si>
  <si>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</si>
  <si>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</si>
  <si>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</si>
  <si>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</si>
  <si>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</si>
  <si>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</si>
  <si>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</si>
  <si>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</si>
  <si>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</si>
  <si>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</si>
  <si>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</si>
  <si>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</si>
  <si>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</si>
  <si>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</si>
  <si>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</si>
  <si>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</si>
  <si>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</si>
  <si>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</si>
  <si>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</si>
  <si>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</si>
  <si>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</si>
  <si>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</si>
  <si>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</si>
  <si>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</si>
  <si>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</si>
  <si>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</si>
  <si>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</si>
  <si>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</si>
  <si>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</si>
  <si>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</si>
  <si>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</si>
  <si>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</si>
  <si>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</si>
  <si>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</si>
  <si>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</si>
  <si>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</si>
  <si>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</si>
  <si>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</si>
  <si>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</si>
  <si>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</si>
  <si>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</si>
  <si>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</si>
  <si>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</si>
  <si>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</si>
  <si>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</si>
  <si>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</si>
  <si>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</si>
  <si>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</si>
  <si>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</si>
  <si>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</si>
  <si>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</si>
  <si>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</si>
  <si>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</si>
  <si>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</si>
  <si>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</si>
  <si>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</si>
  <si>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</si>
  <si>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</si>
  <si>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</si>
  <si>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</si>
  <si>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</si>
  <si>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</si>
  <si>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</si>
  <si>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</si>
  <si>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</si>
  <si>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</si>
  <si>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</si>
  <si>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</si>
  <si>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</si>
  <si>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</si>
  <si>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</si>
  <si>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</si>
  <si>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</si>
  <si>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</si>
  <si>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</si>
  <si>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</si>
  <si>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</si>
  <si>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</si>
  <si>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</si>
  <si>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</si>
  <si>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</si>
  <si>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</si>
  <si>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</si>
  <si>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</si>
  <si>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</si>
  <si>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</si>
  <si>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</si>
  <si>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</si>
  <si>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</si>
  <si>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</si>
  <si>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</si>
  <si>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</si>
  <si>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</si>
  <si>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</si>
  <si>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</si>
  <si>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</si>
  <si>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</si>
  <si>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</si>
  <si>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</si>
  <si>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</si>
  <si>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</si>
  <si>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</si>
  <si>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</si>
  <si>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</si>
  <si>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</si>
  <si>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</si>
  <si>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</si>
  <si>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</si>
  <si>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</si>
  <si>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</si>
  <si>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</si>
  <si>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</si>
  <si>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</si>
  <si>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</si>
  <si>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</si>
  <si>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</si>
  <si>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</si>
  <si>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</si>
  <si>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</si>
  <si>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</si>
  <si>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</si>
  <si>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</si>
  <si>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</si>
  <si>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</si>
  <si>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</si>
  <si>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</si>
  <si>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</si>
  <si>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</si>
  <si>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</si>
  <si>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</si>
  <si>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</si>
  <si>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</si>
  <si>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</si>
  <si>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</si>
  <si>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</si>
  <si>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</si>
  <si>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</si>
  <si>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</si>
  <si>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</si>
  <si>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</si>
  <si>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</si>
  <si>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</si>
  <si>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</si>
  <si>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</si>
  <si>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</si>
  <si>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</si>
  <si>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</si>
  <si>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</si>
  <si>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</si>
  <si>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</si>
  <si>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</si>
  <si>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</si>
  <si>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</si>
  <si>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</si>
  <si>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</si>
  <si>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</si>
  <si>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</si>
  <si>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</si>
  <si>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</si>
  <si>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</si>
  <si>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</si>
  <si>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</si>
  <si>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</si>
  <si>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</si>
  <si>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</si>
  <si>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</si>
  <si>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</si>
  <si>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</si>
  <si>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</si>
  <si>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</si>
  <si>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</si>
  <si>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</si>
  <si>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</si>
  <si>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</si>
  <si>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</si>
  <si>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</si>
  <si>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</si>
  <si>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</si>
  <si>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</si>
  <si>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</si>
  <si>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</si>
  <si>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</si>
  <si>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</si>
  <si>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</si>
  <si>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</si>
  <si>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</si>
  <si>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</si>
  <si>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</si>
  <si>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</si>
  <si>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</si>
  <si>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</si>
  <si>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</si>
  <si>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</si>
  <si>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</si>
  <si>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</si>
  <si>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</si>
  <si>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</si>
  <si>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</si>
  <si>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</si>
  <si>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</si>
  <si>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</si>
  <si>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</si>
  <si>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</si>
  <si>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</si>
  <si>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</si>
  <si>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</si>
  <si>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</si>
  <si>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</si>
  <si>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</si>
  <si>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</si>
  <si>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</si>
  <si>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</si>
  <si>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</si>
  <si>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</si>
  <si>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</si>
  <si>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</si>
  <si>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</si>
  <si>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</si>
  <si>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</si>
  <si>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</si>
  <si>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</si>
  <si>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</si>
  <si>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</si>
  <si>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</si>
  <si>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</si>
  <si>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</si>
  <si>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</si>
  <si>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</si>
  <si>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</si>
  <si>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</si>
  <si>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</si>
  <si>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</si>
  <si>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</si>
  <si>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</si>
  <si>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</si>
  <si>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</si>
  <si>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</si>
  <si>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</si>
  <si>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</si>
  <si>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</si>
  <si>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</si>
  <si>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</si>
  <si>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</si>
  <si>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</si>
  <si>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</si>
  <si>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</si>
  <si>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</si>
  <si>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</si>
  <si>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</si>
  <si>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</si>
  <si>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</si>
  <si>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</si>
  <si>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</si>
  <si>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</si>
  <si>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</si>
  <si>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</si>
  <si>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</si>
  <si>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</si>
  <si>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</si>
  <si>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</si>
  <si>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</si>
  <si>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</si>
  <si>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</si>
  <si>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</si>
  <si>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</si>
  <si>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</si>
  <si>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</si>
  <si>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</si>
  <si>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</si>
  <si>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</si>
  <si>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</si>
  <si>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</si>
  <si>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</si>
  <si>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</si>
  <si>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</si>
  <si>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</si>
  <si>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</si>
  <si>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</si>
  <si>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</si>
  <si>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</si>
  <si>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</si>
  <si>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</si>
  <si>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</si>
  <si>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</si>
  <si>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</si>
  <si>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</si>
  <si>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</si>
  <si>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</si>
  <si>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</si>
  <si>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</si>
  <si>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</si>
  <si>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</si>
  <si>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</si>
  <si>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</si>
  <si>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</si>
  <si>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</si>
  <si>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</si>
  <si>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</si>
  <si>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</si>
  <si>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</si>
  <si>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</si>
  <si>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</si>
  <si>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</si>
  <si>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</si>
  <si>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</si>
  <si>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</si>
  <si>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</si>
  <si>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</si>
  <si>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</si>
  <si>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</si>
  <si>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</si>
  <si>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</si>
  <si>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</si>
  <si>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</si>
  <si>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</si>
  <si>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</si>
  <si>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</si>
  <si>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</si>
  <si>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</si>
  <si>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</si>
  <si>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</si>
  <si>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</si>
  <si>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</si>
  <si>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</si>
  <si>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</si>
  <si>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</si>
  <si>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</si>
  <si>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</si>
  <si>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</si>
  <si>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</si>
  <si>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</si>
  <si>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</si>
  <si>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</si>
  <si>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</si>
  <si>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</si>
  <si>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</si>
  <si>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</si>
  <si>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</si>
  <si>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</si>
  <si>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</si>
  <si>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</si>
  <si>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</si>
  <si>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</si>
  <si>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</si>
  <si>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</si>
  <si>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</si>
  <si>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</si>
  <si>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</si>
  <si>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</si>
  <si>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</si>
  <si>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</si>
  <si>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</si>
  <si>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</si>
  <si>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</si>
  <si>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</si>
  <si>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</si>
  <si>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</si>
  <si>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</si>
  <si>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</si>
  <si>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</si>
  <si>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</si>
  <si>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</si>
  <si>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</si>
  <si>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</si>
  <si>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</si>
  <si>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</si>
  <si>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</si>
  <si>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</si>
  <si>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</si>
  <si>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</si>
  <si>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</si>
  <si>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</si>
  <si>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</si>
  <si>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</si>
  <si>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</si>
  <si>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</si>
  <si>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</si>
  <si>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</si>
  <si>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</si>
  <si>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</si>
  <si>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</si>
  <si>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</si>
  <si>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</si>
  <si>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</si>
  <si>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</si>
  <si>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</si>
  <si>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</si>
  <si>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</si>
  <si>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</si>
  <si>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</si>
  <si>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</si>
  <si>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</si>
  <si>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</si>
  <si>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</si>
  <si>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</si>
  <si>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</si>
  <si>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</si>
  <si>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</si>
  <si>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</si>
  <si>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</si>
  <si>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</si>
  <si>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</si>
  <si>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</si>
  <si>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</si>
  <si>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</si>
  <si>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</si>
  <si>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</si>
  <si>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</si>
  <si>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</si>
  <si>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</si>
  <si>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</si>
  <si>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</si>
  <si>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</si>
  <si>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</si>
  <si>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</si>
  <si>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</si>
  <si>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</si>
  <si>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</si>
  <si>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</si>
  <si>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</si>
  <si>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</si>
  <si>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</si>
  <si>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</si>
  <si>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</si>
  <si>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</si>
  <si>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</si>
  <si>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</si>
  <si>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</si>
  <si>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</si>
  <si>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</si>
  <si>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</si>
  <si>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</si>
  <si>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</si>
  <si>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</si>
  <si>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</si>
  <si>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</si>
  <si>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</si>
  <si>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</si>
  <si>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</si>
  <si>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</si>
  <si>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</si>
  <si>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</si>
  <si>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</si>
  <si>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</si>
  <si>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</si>
  <si>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</si>
  <si>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</si>
  <si>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</si>
  <si>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</si>
  <si>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</si>
  <si>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</si>
  <si>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</si>
  <si>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</si>
  <si>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</si>
  <si>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</si>
  <si>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</si>
  <si>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</si>
  <si>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</si>
  <si>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</si>
  <si>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</si>
  <si>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</si>
  <si>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</si>
  <si>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</si>
  <si>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</si>
  <si>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</si>
  <si>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</si>
  <si>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</si>
  <si>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</si>
  <si>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</si>
  <si>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</si>
  <si>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</si>
  <si>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</si>
  <si>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</si>
  <si>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</si>
  <si>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</si>
  <si>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</si>
  <si>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</si>
  <si>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</si>
  <si>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</si>
  <si>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</si>
  <si>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</si>
  <si>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</si>
  <si>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</si>
  <si>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</si>
  <si>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</si>
  <si>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</si>
  <si>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</si>
  <si>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</si>
  <si>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</si>
  <si>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</si>
  <si>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</si>
  <si>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</si>
  <si>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</si>
  <si>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</si>
  <si>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</si>
  <si>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</si>
  <si>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</si>
  <si>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</si>
  <si>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</si>
  <si>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</si>
  <si>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</si>
  <si>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</si>
  <si>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</si>
  <si>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</si>
  <si>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</si>
  <si>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</si>
  <si>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</si>
  <si>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</si>
  <si>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</si>
  <si>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</si>
  <si>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</si>
  <si>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</si>
  <si>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</si>
  <si>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</si>
  <si>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</si>
  <si>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</si>
  <si>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</si>
  <si>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</si>
  <si>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</si>
  <si>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</si>
  <si>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</si>
  <si>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</si>
  <si>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</si>
  <si>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</si>
  <si>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</si>
  <si>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</si>
  <si>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</si>
  <si>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</si>
  <si>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</si>
  <si>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</si>
  <si>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</si>
  <si>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</si>
  <si>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</si>
  <si>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</si>
  <si>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</si>
  <si>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</si>
  <si>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</si>
  <si>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</si>
  <si>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</si>
  <si>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</si>
  <si>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</si>
  <si>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</si>
  <si>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</si>
  <si>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</si>
  <si>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</si>
  <si>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</si>
  <si>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</si>
  <si>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</si>
  <si>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</si>
  <si>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</si>
  <si>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</si>
  <si>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</si>
  <si>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</si>
  <si>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</si>
  <si>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</si>
  <si>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</si>
  <si>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</si>
  <si>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</si>
  <si>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</si>
  <si>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</si>
  <si>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</si>
  <si>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</si>
  <si>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</si>
  <si>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</si>
  <si>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</si>
  <si>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</si>
  <si>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</si>
  <si>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</si>
  <si>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</si>
  <si>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</si>
  <si>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</si>
  <si>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</si>
  <si>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</si>
  <si>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</si>
  <si>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</si>
  <si>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</si>
  <si>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</si>
  <si>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</si>
  <si>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</si>
  <si>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</si>
  <si>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</si>
  <si>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</si>
  <si>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</si>
  <si>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</si>
  <si>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</si>
  <si>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</si>
  <si>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</si>
  <si>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</si>
  <si>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</si>
  <si>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</si>
  <si>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</si>
  <si>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</si>
  <si>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</si>
  <si>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</si>
  <si>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</si>
  <si>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</si>
  <si>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</si>
  <si>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</si>
  <si>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</si>
  <si>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</si>
  <si>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</si>
  <si>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</si>
  <si>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</si>
  <si>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</si>
  <si>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</si>
  <si>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</si>
  <si>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</si>
  <si>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</si>
  <si>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</si>
  <si>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</si>
  <si>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</si>
  <si>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</si>
  <si>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</si>
  <si>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</si>
  <si>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</si>
  <si>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</si>
  <si>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</si>
  <si>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</si>
  <si>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</si>
  <si>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</si>
  <si>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</si>
  <si>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</si>
  <si>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</si>
  <si>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</si>
  <si>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</si>
  <si>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</si>
  <si>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</si>
  <si>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</si>
  <si>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</si>
  <si>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</si>
  <si>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</si>
  <si>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</si>
  <si>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</si>
  <si>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</si>
  <si>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</si>
  <si>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</si>
  <si>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</si>
  <si>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</si>
  <si>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</si>
  <si>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</si>
  <si>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</si>
  <si>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</si>
  <si>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</si>
  <si>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</si>
  <si>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</si>
  <si>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</si>
  <si>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</si>
  <si>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</si>
  <si>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</si>
  <si>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</si>
  <si>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</si>
  <si>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</si>
  <si>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</si>
  <si>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</si>
  <si>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</si>
  <si>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</si>
  <si>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</si>
  <si>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</si>
  <si>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</si>
  <si>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</si>
  <si>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</si>
  <si>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</si>
  <si>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</si>
  <si>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</si>
  <si>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</si>
  <si>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</si>
  <si>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</si>
  <si>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</si>
  <si>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</si>
  <si>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</si>
  <si>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</si>
  <si>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</si>
  <si>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</si>
  <si>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</si>
  <si>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</si>
  <si>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</si>
  <si>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</si>
  <si>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</si>
  <si>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</si>
  <si>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</si>
  <si>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</si>
  <si>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</si>
  <si>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</si>
  <si>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</si>
  <si>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</si>
  <si>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</si>
  <si>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</si>
  <si>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</si>
  <si>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</si>
  <si>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</si>
  <si>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</si>
  <si>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</si>
  <si>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</si>
  <si>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</si>
  <si>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</si>
  <si>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</si>
  <si>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</si>
  <si>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</si>
  <si>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</si>
  <si>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</si>
  <si>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</si>
  <si>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</si>
  <si>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</si>
  <si>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</si>
  <si>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</si>
  <si>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</si>
  <si>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</si>
  <si>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</si>
  <si>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</si>
  <si>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</si>
  <si>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</si>
  <si>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</si>
  <si>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</si>
  <si>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</si>
  <si>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</si>
  <si>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</si>
  <si>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</si>
  <si>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</si>
  <si>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</si>
  <si>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</si>
  <si>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</si>
  <si>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</si>
  <si>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</si>
  <si>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</si>
  <si>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</si>
  <si>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</si>
  <si>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</si>
  <si>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</si>
  <si>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</si>
  <si>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</si>
  <si>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</si>
  <si>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</si>
  <si>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</si>
  <si>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</si>
  <si>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</si>
  <si>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</si>
  <si>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</si>
  <si>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</si>
  <si>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</si>
  <si>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</si>
  <si>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</si>
  <si>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</si>
  <si>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</si>
  <si>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</si>
  <si>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</si>
  <si>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</si>
  <si>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</si>
  <si>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</si>
  <si>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</si>
  <si>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</si>
  <si>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</si>
  <si>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</si>
  <si>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</si>
  <si>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</si>
  <si>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</si>
  <si>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</si>
  <si>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</si>
  <si>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</si>
  <si>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</si>
  <si>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</si>
  <si>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</si>
  <si>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</si>
  <si>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</si>
  <si>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</si>
  <si>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</si>
  <si>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</si>
  <si>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</si>
  <si>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</si>
  <si>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</si>
  <si>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</si>
  <si>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</si>
  <si>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</si>
  <si>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</si>
  <si>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</si>
  <si>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</si>
  <si>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</si>
  <si>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</si>
  <si>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</si>
  <si>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</si>
  <si>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</si>
  <si>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</si>
  <si>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</si>
  <si>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</si>
  <si>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</si>
  <si>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</si>
  <si>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</si>
  <si>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</si>
  <si>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</si>
  <si>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</si>
  <si>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</si>
  <si>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</si>
  <si>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</si>
  <si>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</si>
  <si>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</si>
  <si>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</si>
  <si>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</si>
  <si>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</si>
  <si>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</si>
  <si>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</si>
  <si>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</si>
  <si>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</si>
  <si>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</si>
  <si>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</si>
  <si>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</si>
  <si>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</si>
  <si>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</si>
  <si>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</si>
  <si>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</si>
  <si>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</si>
  <si>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</si>
  <si>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</si>
  <si>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</si>
  <si>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</si>
  <si>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</si>
  <si>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</si>
  <si>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</si>
  <si>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</si>
  <si>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</si>
  <si>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</si>
  <si>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</si>
  <si>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</si>
  <si>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</si>
  <si>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</si>
  <si>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</si>
  <si>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</si>
  <si>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</si>
  <si>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</si>
  <si>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</si>
  <si>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</si>
  <si>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</si>
  <si>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</si>
  <si>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</si>
  <si>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</si>
  <si>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</si>
  <si>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</si>
  <si>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</si>
  <si>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</si>
  <si>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</si>
  <si>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</si>
  <si>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</si>
  <si>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</si>
  <si>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</si>
  <si>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</si>
  <si>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</si>
  <si>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</si>
  <si>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</si>
  <si>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</si>
  <si>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</si>
  <si>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</si>
  <si>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</si>
  <si>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</si>
  <si>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</si>
  <si>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</si>
  <si>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</si>
  <si>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</si>
  <si>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</si>
  <si>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</si>
  <si>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</si>
  <si>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</si>
  <si>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</si>
  <si>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</si>
  <si>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</si>
  <si>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</si>
  <si>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</si>
  <si>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</si>
  <si>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</si>
  <si>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</si>
  <si>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</si>
  <si>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</si>
  <si>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</si>
  <si>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</si>
  <si>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</si>
  <si>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</si>
  <si>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</si>
  <si>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</si>
  <si>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</si>
  <si>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</si>
  <si>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</si>
  <si>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</si>
  <si>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</si>
  <si>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</si>
  <si>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</si>
  <si>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</si>
  <si>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</si>
  <si>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</si>
  <si>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</si>
  <si>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</si>
  <si>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</si>
  <si>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</si>
  <si>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</si>
  <si>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</si>
  <si>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</si>
  <si>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</si>
  <si>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</si>
  <si>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</si>
  <si>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</si>
  <si>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</si>
  <si>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</si>
  <si>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</si>
  <si>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</si>
  <si>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</si>
  <si>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</si>
  <si>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</si>
  <si>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</si>
  <si>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</si>
  <si>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</si>
  <si>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</si>
  <si>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</si>
  <si>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</si>
  <si>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</si>
  <si>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</si>
  <si>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</si>
  <si>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</si>
  <si>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</si>
  <si>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</si>
  <si>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</si>
  <si>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</si>
  <si>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</si>
  <si>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</si>
  <si>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</si>
  <si>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</si>
  <si>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</si>
  <si>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</si>
  <si>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</si>
  <si>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</si>
  <si>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</si>
  <si>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</si>
  <si>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</si>
  <si>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</si>
  <si>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</si>
  <si>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</si>
  <si>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</si>
  <si>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</si>
  <si>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</si>
  <si>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</si>
  <si>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</si>
  <si>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</si>
  <si>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</si>
  <si>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</si>
  <si>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</si>
  <si>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</si>
  <si>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</si>
  <si>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</si>
  <si>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</si>
  <si>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</si>
  <si>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</si>
  <si>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</si>
  <si>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</si>
  <si>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</si>
  <si>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</si>
  <si>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</si>
  <si>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</si>
  <si>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</si>
  <si>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</si>
  <si>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</si>
  <si>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</si>
  <si>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</si>
  <si>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</si>
  <si>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</si>
  <si>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</si>
  <si>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</si>
  <si>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</si>
  <si>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</si>
  <si>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</si>
  <si>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</si>
  <si>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</si>
  <si>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</si>
  <si>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</si>
  <si>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</si>
  <si>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</si>
  <si>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</si>
  <si>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</si>
  <si>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</si>
  <si>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</si>
  <si>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</si>
  <si>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</si>
  <si>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</si>
  <si>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</si>
  <si>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</si>
  <si>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</si>
  <si>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</si>
  <si>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</si>
  <si>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</si>
  <si>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</si>
  <si>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</si>
  <si>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</si>
  <si>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</si>
  <si>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</si>
  <si>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</si>
  <si>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</si>
  <si>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</si>
  <si>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</si>
  <si>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</si>
  <si>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</si>
  <si>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</si>
  <si>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</si>
  <si>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</si>
  <si>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</si>
  <si>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</si>
  <si>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</si>
  <si>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</si>
  <si>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</si>
  <si>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</si>
  <si>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</si>
  <si>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</si>
  <si>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</si>
  <si>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</si>
  <si>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</si>
  <si>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</si>
  <si>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</si>
  <si>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</si>
  <si>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</si>
  <si>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</si>
  <si>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</si>
  <si>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</si>
  <si>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</si>
  <si>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</si>
  <si>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</si>
  <si>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</si>
  <si>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</si>
  <si>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</si>
  <si>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</si>
  <si>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</si>
  <si>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</si>
  <si>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</si>
  <si>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</si>
  <si>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</si>
  <si>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</si>
  <si>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</si>
  <si>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</si>
  <si>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</si>
  <si>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</si>
  <si>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</si>
  <si>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</si>
  <si>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</si>
  <si>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</si>
  <si>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</si>
  <si>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</si>
  <si>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</si>
  <si>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</si>
  <si>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</si>
  <si>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</si>
  <si>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</si>
  <si>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</si>
  <si>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</si>
  <si>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</si>
  <si>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</si>
  <si>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</si>
  <si>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</si>
  <si>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</si>
  <si>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</si>
  <si>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</si>
  <si>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</si>
  <si>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</si>
  <si>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</si>
  <si>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</si>
  <si>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</si>
  <si>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</si>
  <si>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</si>
  <si>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</si>
  <si>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</si>
  <si>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</si>
  <si>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</si>
  <si>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</si>
  <si>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</si>
  <si>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</si>
  <si>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</si>
  <si>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</si>
  <si>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</si>
  <si>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</si>
  <si>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</si>
  <si>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</si>
  <si>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</si>
  <si>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</si>
  <si>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</si>
  <si>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</si>
  <si>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</si>
  <si>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</si>
  <si>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</si>
  <si>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</si>
  <si>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</si>
  <si>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</si>
  <si>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</si>
  <si>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</si>
  <si>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</si>
  <si>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</si>
  <si>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</si>
  <si>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</si>
  <si>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</si>
  <si>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</si>
  <si>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</si>
  <si>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</si>
  <si>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</si>
  <si>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</si>
  <si>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</si>
  <si>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</si>
  <si>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</si>
  <si>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</si>
  <si>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</si>
  <si>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</si>
  <si>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</si>
  <si>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</si>
  <si>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</si>
  <si>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</si>
  <si>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</si>
  <si>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</si>
  <si>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</si>
  <si>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</si>
  <si>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</si>
  <si>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</si>
  <si>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</si>
  <si>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</si>
  <si>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</si>
  <si>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</si>
  <si>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</si>
  <si>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</si>
  <si>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</si>
  <si>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</si>
  <si>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</si>
  <si>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</si>
  <si>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</si>
  <si>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</si>
  <si>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</si>
  <si>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</si>
  <si>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</si>
  <si>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</si>
  <si>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</si>
  <si>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</si>
  <si>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</si>
  <si>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</si>
  <si>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</si>
  <si>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</si>
  <si>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</si>
  <si>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</si>
  <si>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</si>
  <si>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</si>
  <si>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</si>
  <si>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</si>
  <si>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</si>
  <si>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</si>
  <si>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</si>
  <si>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</si>
  <si>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</si>
  <si>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</si>
  <si>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</si>
  <si>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</si>
  <si>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</si>
  <si>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</si>
  <si>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</si>
  <si>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</si>
  <si>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</si>
  <si>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</si>
  <si>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</si>
  <si>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</si>
  <si>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</si>
  <si>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</si>
  <si>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</si>
  <si>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</si>
  <si>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</si>
  <si>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</si>
  <si>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</si>
  <si>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</si>
  <si>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</si>
  <si>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</si>
  <si>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</si>
  <si>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</si>
  <si>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</si>
  <si>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</si>
  <si>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</si>
  <si>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</si>
  <si>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</si>
  <si>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</si>
  <si>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</si>
  <si>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</si>
  <si>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</si>
  <si>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</si>
  <si>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</si>
  <si>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</si>
  <si>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</si>
  <si>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</si>
  <si>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</si>
  <si>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</si>
  <si>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</si>
  <si>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</si>
  <si>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</si>
  <si>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</si>
  <si>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</si>
  <si>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</si>
  <si>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</si>
  <si>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</si>
  <si>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</si>
  <si>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</si>
  <si>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</si>
  <si>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</si>
  <si>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</si>
  <si>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</si>
  <si>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</si>
  <si>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</si>
  <si>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</si>
  <si>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</si>
  <si>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</si>
  <si>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</si>
  <si>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</si>
  <si>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</si>
  <si>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</si>
  <si>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</si>
  <si>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</si>
  <si>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</si>
  <si>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</si>
  <si>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</si>
  <si>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</si>
  <si>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</si>
  <si>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</si>
  <si>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</si>
  <si>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</si>
  <si>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</si>
  <si>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</si>
  <si>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</si>
  <si>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</si>
  <si>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</si>
  <si>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</si>
  <si>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</si>
  <si>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</si>
  <si>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</si>
  <si>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</si>
  <si>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</si>
  <si>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</si>
  <si>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</si>
  <si>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</si>
  <si>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</si>
  <si>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</si>
  <si>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</si>
  <si>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</si>
  <si>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</si>
  <si>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</si>
  <si>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</si>
  <si>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</si>
  <si>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</si>
  <si>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</si>
  <si>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</si>
  <si>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</si>
  <si>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</si>
  <si>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</si>
  <si>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</si>
  <si>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</si>
  <si>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</si>
  <si>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</si>
  <si>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</si>
  <si>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</si>
  <si>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</si>
  <si>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</si>
  <si>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</si>
  <si>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</si>
  <si>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</si>
  <si>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</si>
  <si>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</si>
  <si>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</si>
  <si>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</si>
  <si>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</si>
  <si>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</si>
  <si>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</si>
  <si>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</si>
  <si>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</si>
  <si>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</si>
  <si>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</si>
  <si>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</si>
  <si>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</si>
  <si>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</si>
  <si>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</si>
  <si>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</si>
  <si>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</si>
  <si>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</si>
  <si>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</si>
  <si>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</si>
  <si>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</si>
  <si>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</si>
  <si>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</si>
  <si>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</si>
  <si>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</si>
  <si>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</si>
  <si>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</si>
  <si>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</si>
  <si>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</si>
  <si>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</si>
  <si>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</si>
  <si>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</si>
  <si>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</si>
  <si>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</si>
  <si>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</si>
  <si>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</si>
  <si>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</si>
  <si>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</si>
  <si>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</si>
  <si>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</si>
  <si>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</si>
  <si>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</si>
  <si>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</si>
  <si>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</si>
  <si>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</si>
  <si>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</si>
  <si>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</si>
  <si>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</si>
  <si>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</si>
  <si>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</si>
  <si>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</si>
  <si>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</si>
  <si>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</si>
  <si>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</si>
  <si>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</si>
  <si>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</si>
  <si>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</si>
  <si>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</si>
  <si>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</si>
  <si>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</si>
  <si>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</si>
  <si>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</si>
  <si>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</si>
  <si>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</si>
  <si>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</si>
  <si>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</si>
  <si>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</si>
  <si>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</si>
  <si>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</si>
  <si>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</si>
  <si>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</si>
  <si>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</si>
  <si>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</si>
  <si>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</si>
  <si>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</si>
  <si>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</si>
  <si>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</si>
  <si>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</si>
  <si>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</si>
  <si>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</si>
  <si>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</si>
  <si>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</si>
  <si>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</si>
  <si>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</si>
  <si>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</si>
  <si>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</si>
  <si>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</si>
  <si>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</si>
  <si>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</si>
  <si>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</si>
  <si>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</si>
  <si>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</si>
  <si>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</si>
  <si>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</si>
  <si>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</si>
  <si>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</si>
  <si>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</si>
  <si>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</si>
  <si>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</si>
  <si>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</si>
  <si>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</si>
  <si>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</si>
  <si>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</si>
  <si>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</si>
  <si>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</si>
  <si>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</si>
  <si>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</si>
  <si>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</si>
  <si>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</si>
  <si>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</si>
  <si>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</si>
  <si>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</si>
  <si>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</si>
  <si>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</si>
  <si>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</si>
  <si>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</si>
  <si>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</si>
  <si>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</si>
  <si>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</si>
  <si>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</si>
  <si>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</si>
  <si>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</si>
  <si>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</si>
  <si>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</si>
  <si>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</si>
  <si>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</si>
  <si>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</si>
  <si>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</si>
  <si>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</si>
  <si>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</si>
  <si>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</si>
  <si>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</si>
  <si>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</si>
  <si>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</si>
  <si>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</si>
  <si>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</si>
  <si>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</si>
  <si>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</si>
  <si>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</si>
  <si>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</si>
  <si>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</si>
  <si>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</si>
  <si>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</si>
  <si>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</si>
  <si>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</si>
  <si>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</si>
  <si>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</si>
  <si>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</si>
  <si>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</si>
  <si>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</si>
  <si>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</si>
  <si>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</si>
  <si>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</si>
  <si>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</si>
  <si>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</si>
  <si>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</si>
  <si>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</si>
  <si>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</si>
  <si>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</si>
  <si>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</si>
  <si>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</si>
  <si>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</si>
  <si>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</si>
  <si>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</si>
  <si>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</si>
  <si>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</si>
  <si>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</si>
  <si>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</si>
  <si>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</si>
  <si>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</si>
  <si>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</si>
  <si>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</si>
  <si>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</si>
  <si>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</si>
  <si>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</si>
  <si>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</si>
  <si>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</si>
  <si>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</si>
  <si>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</si>
  <si>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</si>
  <si>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</si>
  <si>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</si>
  <si>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</si>
  <si>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</si>
  <si>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</si>
  <si>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</si>
  <si>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</si>
  <si>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</si>
  <si>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</si>
  <si>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</si>
  <si>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</si>
  <si>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</si>
  <si>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</si>
  <si>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</si>
  <si>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</si>
  <si>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</si>
  <si>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</si>
  <si>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</si>
  <si>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</si>
  <si>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</si>
  <si>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</si>
  <si>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</si>
  <si>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</si>
  <si>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</si>
  <si>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</si>
  <si>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</si>
  <si>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</si>
  <si>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</si>
  <si>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</si>
  <si>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</si>
  <si>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</si>
  <si>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</si>
  <si>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</si>
  <si>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</si>
  <si>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</si>
  <si>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</si>
  <si>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</si>
  <si>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</si>
  <si>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</si>
  <si>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</si>
  <si>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</si>
  <si>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</si>
  <si>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</si>
  <si>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</si>
  <si>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</si>
  <si>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</si>
  <si>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</si>
  <si>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</si>
  <si>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</si>
  <si>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</si>
  <si>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</si>
  <si>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</si>
  <si>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</si>
  <si>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</si>
  <si>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</si>
  <si>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</si>
  <si>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</si>
  <si>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</si>
  <si>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</si>
  <si>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</si>
  <si>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</si>
  <si>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</si>
  <si>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</si>
  <si>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</si>
  <si>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</si>
  <si>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</si>
  <si>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</si>
  <si>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</si>
  <si>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</si>
  <si>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</si>
  <si>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</si>
  <si>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</si>
  <si>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</si>
  <si>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</si>
  <si>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</si>
  <si>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</si>
  <si>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</si>
  <si>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</si>
  <si>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</si>
  <si>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</si>
  <si>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</si>
  <si>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</si>
  <si>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</si>
  <si>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</si>
  <si>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</si>
  <si>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</si>
  <si>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</si>
  <si>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</si>
  <si>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</si>
  <si>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</si>
  <si>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</si>
  <si>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</si>
  <si>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</si>
  <si>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</si>
  <si>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</si>
  <si>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</si>
  <si>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</si>
  <si>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</si>
  <si>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</si>
  <si>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</si>
  <si>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</si>
  <si>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</si>
  <si>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</si>
  <si>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</si>
  <si>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</si>
  <si>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</si>
  <si>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</si>
  <si>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</si>
  <si>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</si>
  <si>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</si>
  <si>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</si>
  <si>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</si>
  <si>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</si>
  <si>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</si>
  <si>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</si>
  <si>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</si>
  <si>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</si>
  <si>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</si>
  <si>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</si>
  <si>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</si>
  <si>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</si>
  <si>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</si>
  <si>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</si>
  <si>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</si>
  <si>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</si>
  <si>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</si>
  <si>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</si>
  <si>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</si>
  <si>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</si>
  <si>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</si>
  <si>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</si>
  <si>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</si>
  <si>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</si>
  <si>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</si>
  <si>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</si>
  <si>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</si>
  <si>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</si>
  <si>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</si>
  <si>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</si>
  <si>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</si>
  <si>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</si>
  <si>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</si>
  <si>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</si>
  <si>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</si>
  <si>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</si>
  <si>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</si>
  <si>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</si>
  <si>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</si>
  <si>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</si>
  <si>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</si>
  <si>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</si>
  <si>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</si>
  <si>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</si>
  <si>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</si>
  <si>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</si>
  <si>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</si>
  <si>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</si>
  <si>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</si>
  <si>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</si>
  <si>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</si>
  <si>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</si>
  <si>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</si>
  <si>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</si>
  <si>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</si>
  <si>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</si>
  <si>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</si>
  <si>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</si>
  <si>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</si>
  <si>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</si>
  <si>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</si>
  <si>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</si>
  <si>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</si>
  <si>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</si>
  <si>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</si>
  <si>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</si>
  <si>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</si>
  <si>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</si>
  <si>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</si>
  <si>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</si>
  <si>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</si>
  <si>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</si>
  <si>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</si>
  <si>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</si>
  <si>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</si>
  <si>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</si>
  <si>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</si>
  <si>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</si>
  <si>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</si>
  <si>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</si>
  <si>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</si>
  <si>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</si>
  <si>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</si>
  <si>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</si>
  <si>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</si>
  <si>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</si>
  <si>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</si>
  <si>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</si>
  <si>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</si>
  <si>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</si>
  <si>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</si>
  <si>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</si>
  <si>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</si>
  <si>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</si>
  <si>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</si>
  <si>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</si>
  <si>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</si>
  <si>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</si>
  <si>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</si>
  <si>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</si>
  <si>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</si>
  <si>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</si>
  <si>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</si>
  <si>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</si>
  <si>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</si>
  <si>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</si>
  <si>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</si>
  <si>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</si>
  <si>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</si>
  <si>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</si>
  <si>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</si>
  <si>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</si>
  <si>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</si>
  <si>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</si>
  <si>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</si>
  <si>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</si>
  <si>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</si>
  <si>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</si>
  <si>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</si>
  <si>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</si>
  <si>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</si>
  <si>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</si>
  <si>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</si>
  <si>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</si>
  <si>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</si>
  <si>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</si>
  <si>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</si>
  <si>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</si>
  <si>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</si>
  <si>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</si>
  <si>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</si>
  <si>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</si>
  <si>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</si>
  <si>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</si>
  <si>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</si>
  <si>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</si>
  <si>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</si>
  <si>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</si>
  <si>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</si>
  <si>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</si>
  <si>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</si>
  <si>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</si>
  <si>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</si>
  <si>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</si>
  <si>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</si>
  <si>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</si>
  <si>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</si>
  <si>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</si>
  <si>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</si>
  <si>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</si>
  <si>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</si>
  <si>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</si>
  <si>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</si>
  <si>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</si>
  <si>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</si>
  <si>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</si>
  <si>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</si>
  <si>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</si>
  <si>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</si>
  <si>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</si>
  <si>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</si>
  <si>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</si>
  <si>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</si>
  <si>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</si>
  <si>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</si>
  <si>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</si>
  <si>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</si>
  <si>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</si>
  <si>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</si>
  <si>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</si>
  <si>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</si>
  <si>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</si>
  <si>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</si>
  <si>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</si>
  <si>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</si>
  <si>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</si>
  <si>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</si>
  <si>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</si>
  <si>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</si>
  <si>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</si>
  <si>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</si>
  <si>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</si>
  <si>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</si>
  <si>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</si>
  <si>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</si>
  <si>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</si>
  <si>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</si>
  <si>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</si>
  <si>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</si>
  <si>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</si>
  <si>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</si>
  <si>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</si>
  <si>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</si>
  <si>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</si>
  <si>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</si>
  <si>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</si>
  <si>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</si>
  <si>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</si>
  <si>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</si>
  <si>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</si>
  <si>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</si>
  <si>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</si>
  <si>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</si>
  <si>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</si>
  <si>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</si>
  <si>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</si>
  <si>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</si>
  <si>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</si>
  <si>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</si>
  <si>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</si>
  <si>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</si>
  <si>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</si>
  <si>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</si>
  <si>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</si>
  <si>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</si>
  <si>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</si>
  <si>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</si>
  <si>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</si>
  <si>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</si>
  <si>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</si>
  <si>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</si>
  <si>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</si>
  <si>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</si>
  <si>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</si>
  <si>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</si>
  <si>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</si>
  <si>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</si>
  <si>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</si>
  <si>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</si>
  <si>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</si>
  <si>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</si>
  <si>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</si>
  <si>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</si>
  <si>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</si>
  <si>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</si>
  <si>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</si>
  <si>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</si>
  <si>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</si>
  <si>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</si>
  <si>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</si>
  <si>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</si>
  <si>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</si>
  <si>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</si>
  <si>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</si>
  <si>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</si>
  <si>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</si>
  <si>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</si>
  <si>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</si>
  <si>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</si>
  <si>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</si>
  <si>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</si>
  <si>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</si>
  <si>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</si>
  <si>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</si>
  <si>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</si>
  <si>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</si>
  <si>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</si>
  <si>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</si>
  <si>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</si>
  <si>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</si>
  <si>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</si>
  <si>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</si>
  <si>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</si>
  <si>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</si>
  <si>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</si>
  <si>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</si>
  <si>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</si>
  <si>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</si>
  <si>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</si>
  <si>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</si>
  <si>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</si>
  <si>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</si>
  <si>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</si>
  <si>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</si>
  <si>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</si>
  <si>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</si>
  <si>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</si>
  <si>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</si>
  <si>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</si>
  <si>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</si>
  <si>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</si>
  <si>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</si>
  <si>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</si>
  <si>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</si>
  <si>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</si>
  <si>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</si>
  <si>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</si>
  <si>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</si>
  <si>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</si>
  <si>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</si>
  <si>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</si>
  <si>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</si>
  <si>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</si>
  <si>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</si>
  <si>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</si>
  <si>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</si>
  <si>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</si>
  <si>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</si>
  <si>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</si>
  <si>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</si>
  <si>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</si>
  <si>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</si>
  <si>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</si>
  <si>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</si>
  <si>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</si>
  <si>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</si>
  <si>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</si>
  <si>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</si>
  <si>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</si>
  <si>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</si>
  <si>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</si>
  <si>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</si>
  <si>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</si>
  <si>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</si>
  <si>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</si>
  <si>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</si>
  <si>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</si>
  <si>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</si>
  <si>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</si>
  <si>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</si>
  <si>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</si>
  <si>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</si>
  <si>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</si>
  <si>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</si>
  <si>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</si>
  <si>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</si>
  <si>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</si>
  <si>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</si>
  <si>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</si>
  <si>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</si>
  <si>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</si>
  <si>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</si>
  <si>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</si>
  <si>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</si>
  <si>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</si>
  <si>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</si>
  <si>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</si>
  <si>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</si>
  <si>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</si>
  <si>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</si>
  <si>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</si>
  <si>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</si>
  <si>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</si>
  <si>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</si>
  <si>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</si>
  <si>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</si>
  <si>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</si>
  <si>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</si>
  <si>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</si>
  <si>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</si>
  <si>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</si>
  <si>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</si>
  <si>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</si>
  <si>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</si>
  <si>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</si>
  <si>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</si>
  <si>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</si>
  <si>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</si>
  <si>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</si>
  <si>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</si>
  <si>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</si>
  <si>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</si>
  <si>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</si>
  <si>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</si>
  <si>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</si>
  <si>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</si>
  <si>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</si>
  <si>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</si>
  <si>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</si>
  <si>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</si>
  <si>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</si>
  <si>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</si>
  <si>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</si>
  <si>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</si>
  <si>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</si>
  <si>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</si>
  <si>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</si>
  <si>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</si>
  <si>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</si>
  <si>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</si>
  <si>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</si>
  <si>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</si>
  <si>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</si>
  <si>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</si>
  <si>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</si>
  <si>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</si>
  <si>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</si>
  <si>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</si>
  <si>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</si>
  <si>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</si>
  <si>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</si>
  <si>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</si>
  <si>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</si>
  <si>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</si>
  <si>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</si>
  <si>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</si>
  <si>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</si>
  <si>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</si>
  <si>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</si>
  <si>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</si>
  <si>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</si>
  <si>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</si>
  <si>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</si>
  <si>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</si>
  <si>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</si>
  <si>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</si>
  <si>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</si>
  <si>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</si>
  <si>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</si>
  <si>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</si>
  <si>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</si>
  <si>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</si>
  <si>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</si>
  <si>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</si>
  <si>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</si>
  <si>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</si>
  <si>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</si>
  <si>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</si>
  <si>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</si>
  <si>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</si>
  <si>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</si>
  <si>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</si>
  <si>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</si>
  <si>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</si>
  <si>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</si>
  <si>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</si>
  <si>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</si>
  <si>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</si>
  <si>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</si>
  <si>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</si>
  <si>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</si>
  <si>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</si>
  <si>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</si>
  <si>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</si>
  <si>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</si>
  <si>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</si>
  <si>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</si>
  <si>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</si>
  <si>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</si>
  <si>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</si>
  <si>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</si>
  <si>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</si>
  <si>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</si>
  <si>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</si>
  <si>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</si>
  <si>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</si>
  <si>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</si>
  <si>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</si>
  <si>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</si>
  <si>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</si>
  <si>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</si>
  <si>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</si>
  <si>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</si>
  <si>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</si>
  <si>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</si>
  <si>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</si>
  <si>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</si>
  <si>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</si>
  <si>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</si>
  <si>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</si>
  <si>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</si>
  <si>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</si>
  <si>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</si>
  <si>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</si>
  <si>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</si>
  <si>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</si>
  <si>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</si>
  <si>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</si>
  <si>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</si>
  <si>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</si>
  <si>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</si>
  <si>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</si>
  <si>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</si>
  <si>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</si>
  <si>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</si>
  <si>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</si>
  <si>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</si>
  <si>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</si>
  <si>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</si>
  <si>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</si>
  <si>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</si>
  <si>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</si>
  <si>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</si>
  <si>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</si>
  <si>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</si>
  <si>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</si>
  <si>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</si>
  <si>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</si>
  <si>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</si>
  <si>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</si>
  <si>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</si>
  <si>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</si>
  <si>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</si>
  <si>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</si>
  <si>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</si>
  <si>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</si>
  <si>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</si>
  <si>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</si>
  <si>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</si>
  <si>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</si>
  <si>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</si>
  <si>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</si>
  <si>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</si>
  <si>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</si>
  <si>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</si>
  <si>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</si>
  <si>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</si>
  <si>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</si>
  <si>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</si>
  <si>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</si>
  <si>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</si>
  <si>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</si>
  <si>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</si>
  <si>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</si>
  <si>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</si>
  <si>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</si>
  <si>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</si>
  <si>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</si>
  <si>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</si>
  <si>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</si>
  <si>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</si>
  <si>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</si>
  <si>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</si>
  <si>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</si>
  <si>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</si>
  <si>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</si>
  <si>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</si>
  <si>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</si>
  <si>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</si>
  <si>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</si>
  <si>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</si>
  <si>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</si>
  <si>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</si>
  <si>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</si>
  <si>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</si>
  <si>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</si>
  <si>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</si>
  <si>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</si>
  <si>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</si>
  <si>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</si>
  <si>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</si>
  <si>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</si>
  <si>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</si>
  <si>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</si>
  <si>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</si>
  <si>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</si>
  <si>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</si>
  <si>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</si>
  <si>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</si>
  <si>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</si>
  <si>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</si>
  <si>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</si>
  <si>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</si>
  <si>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</si>
  <si>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</si>
  <si>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</si>
  <si>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</si>
  <si>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</si>
  <si>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</si>
  <si>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</si>
  <si>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</si>
  <si>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</si>
  <si>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</si>
  <si>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</si>
  <si>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</si>
  <si>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</si>
  <si>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</si>
  <si>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</si>
  <si>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</si>
  <si>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</si>
  <si>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</si>
  <si>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</si>
  <si>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</si>
  <si>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</si>
  <si>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</si>
  <si>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</si>
  <si>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</si>
  <si>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</si>
  <si>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</si>
  <si>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</si>
  <si>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</si>
  <si>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</si>
  <si>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</si>
  <si>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</si>
  <si>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</si>
  <si>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</si>
  <si>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</si>
  <si>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</si>
  <si>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</si>
  <si>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</si>
  <si>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</si>
  <si>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</si>
  <si>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</si>
  <si>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</si>
  <si>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</si>
  <si>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</si>
  <si>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</si>
  <si>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</si>
  <si>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</si>
  <si>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</si>
  <si>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</si>
  <si>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</si>
  <si>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</si>
  <si>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</si>
  <si>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</si>
  <si>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</si>
  <si>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</si>
  <si>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</si>
  <si>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</si>
  <si>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</si>
  <si>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</si>
  <si>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</si>
  <si>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</si>
  <si>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</si>
  <si>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</si>
  <si>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</si>
  <si>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</si>
  <si>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</si>
  <si>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</si>
  <si>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</si>
  <si>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</si>
  <si>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</si>
  <si>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</si>
  <si>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</si>
  <si>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</si>
  <si>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</si>
  <si>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</si>
  <si>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</si>
  <si>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</si>
  <si>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</si>
  <si>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</si>
  <si>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</si>
  <si>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</si>
  <si>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</si>
  <si>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</si>
  <si>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</si>
  <si>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</si>
  <si>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</si>
  <si>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</si>
  <si>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</si>
  <si>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</si>
  <si>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</si>
  <si>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</si>
  <si>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</si>
  <si>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</si>
  <si>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</si>
  <si>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</si>
  <si>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</si>
  <si>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</si>
  <si>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</si>
  <si>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</si>
  <si>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</si>
  <si>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</si>
  <si>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</si>
  <si>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</si>
  <si>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</si>
  <si>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</si>
  <si>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</si>
  <si>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</si>
  <si>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</si>
  <si>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</si>
  <si>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</si>
  <si>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</si>
  <si>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</si>
  <si>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</si>
  <si>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</si>
  <si>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</si>
  <si>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</si>
  <si>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</si>
  <si>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</si>
  <si>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</si>
  <si>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</si>
  <si>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</si>
  <si>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</si>
  <si>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</si>
  <si>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</si>
  <si>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</si>
  <si>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</si>
  <si>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</si>
  <si>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</si>
  <si>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</si>
  <si>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</si>
  <si>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</si>
  <si>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</si>
  <si>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</si>
  <si>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</si>
  <si>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</si>
  <si>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</si>
  <si>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</si>
  <si>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</si>
  <si>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</si>
  <si>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</si>
  <si>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</si>
  <si>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</si>
  <si>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</si>
  <si>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</si>
  <si>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</si>
  <si>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</si>
  <si>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</si>
  <si>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</si>
  <si>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</si>
  <si>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</si>
  <si>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</si>
  <si>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</si>
  <si>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</si>
  <si>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</si>
  <si>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</si>
  <si>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</si>
  <si>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</si>
  <si>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</si>
  <si>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</si>
  <si>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</si>
  <si>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</si>
  <si>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</si>
  <si>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</si>
  <si>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</si>
  <si>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</si>
  <si>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</si>
  <si>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</si>
  <si>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</si>
  <si>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</si>
  <si>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</si>
  <si>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</si>
  <si>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</si>
  <si>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</si>
  <si>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</si>
  <si>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</si>
  <si>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</si>
  <si>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</si>
  <si>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</si>
  <si>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</si>
  <si>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</si>
  <si>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</si>
  <si>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</si>
  <si>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</si>
  <si>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</si>
  <si>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</si>
  <si>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</si>
  <si>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</si>
  <si>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</si>
  <si>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</si>
  <si>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</si>
  <si>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</si>
  <si>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</si>
  <si>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</si>
  <si>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</si>
  <si>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</si>
  <si>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</si>
  <si>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</si>
  <si>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</si>
  <si>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</si>
  <si>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</si>
  <si>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</si>
  <si>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</si>
  <si>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</si>
  <si>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</si>
  <si>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</si>
  <si>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</si>
  <si>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</si>
  <si>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</si>
  <si>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</si>
  <si>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</si>
  <si>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</si>
  <si>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</si>
  <si>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</si>
  <si>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</si>
  <si>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</si>
  <si>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</si>
  <si>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</si>
  <si>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</si>
  <si>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</si>
  <si>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</si>
  <si>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</si>
  <si>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</si>
  <si>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</si>
  <si>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</si>
  <si>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</si>
  <si>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</si>
  <si>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</si>
  <si>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</si>
  <si>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</si>
  <si>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</si>
  <si>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</si>
  <si>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</si>
  <si>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</si>
  <si>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</si>
  <si>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</si>
  <si>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</si>
  <si>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</si>
  <si>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</si>
  <si>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</si>
  <si>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</si>
  <si>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</si>
  <si>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</si>
  <si>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</si>
  <si>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</si>
  <si>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</si>
  <si>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</si>
  <si>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</si>
  <si>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</si>
  <si>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</si>
  <si>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</si>
  <si>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</si>
  <si>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</si>
  <si>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</si>
  <si>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</si>
  <si>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</si>
  <si>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</si>
  <si>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</si>
  <si>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</si>
  <si>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</si>
  <si>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</si>
  <si>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</si>
  <si>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</si>
  <si>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</si>
  <si>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</si>
  <si>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</si>
  <si>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</si>
  <si>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</si>
  <si>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</si>
  <si>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</si>
  <si>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</si>
  <si>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</si>
  <si>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</si>
  <si>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</si>
  <si>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</si>
  <si>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</si>
  <si>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</si>
  <si>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</si>
  <si>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</si>
  <si>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</si>
  <si>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</si>
  <si>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</si>
  <si>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</si>
  <si>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</si>
  <si>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</si>
  <si>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</si>
  <si>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</si>
  <si>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</si>
  <si>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</si>
  <si>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</si>
  <si>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</si>
  <si>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</si>
  <si>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</si>
  <si>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</si>
  <si>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</si>
  <si>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</si>
  <si>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</si>
  <si>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</si>
  <si>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</si>
  <si>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</si>
  <si>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</si>
  <si>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</si>
  <si>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</si>
  <si>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</si>
  <si>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</si>
  <si>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</si>
  <si>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</si>
  <si>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</si>
  <si>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</si>
  <si>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</si>
  <si>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</si>
  <si>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</si>
  <si>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</si>
  <si>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</si>
  <si>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</si>
  <si>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</si>
  <si>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</si>
  <si>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</si>
  <si>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</si>
  <si>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</si>
  <si>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</si>
  <si>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</si>
  <si>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</si>
  <si>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</si>
  <si>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</si>
  <si>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</si>
  <si>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</si>
  <si>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</si>
  <si>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</si>
  <si>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</si>
  <si>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</si>
  <si>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</si>
  <si>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</si>
  <si>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</si>
  <si>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</si>
  <si>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</si>
  <si>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</si>
  <si>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</si>
  <si>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</si>
  <si>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</si>
  <si>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</si>
  <si>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</si>
  <si>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</si>
  <si>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</si>
  <si>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</si>
  <si>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</si>
  <si>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</si>
  <si>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</si>
  <si>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</si>
  <si>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</si>
  <si>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</si>
  <si>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</si>
  <si>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</si>
  <si>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</si>
  <si>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</si>
  <si>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</si>
  <si>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</si>
  <si>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</si>
  <si>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</si>
  <si>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</si>
  <si>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</si>
  <si>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</si>
  <si>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</si>
  <si>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</si>
  <si>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</si>
  <si>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</si>
  <si>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</si>
  <si>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</si>
  <si>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</si>
  <si>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</si>
  <si>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</si>
  <si>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</si>
  <si>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</si>
  <si>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</si>
  <si>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</si>
  <si>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</si>
  <si>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</si>
  <si>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</si>
  <si>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</si>
  <si>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</si>
  <si>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</si>
  <si>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</si>
  <si>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</si>
  <si>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</si>
  <si>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</si>
  <si>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</si>
  <si>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</si>
  <si>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</si>
  <si>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</si>
  <si>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</si>
  <si>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</si>
  <si>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</si>
  <si>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</si>
  <si>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</si>
  <si>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</si>
  <si>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</si>
  <si>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</si>
  <si>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</si>
  <si>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</si>
  <si>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</si>
  <si>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</si>
  <si>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</si>
  <si>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</si>
  <si>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</si>
  <si>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</si>
  <si>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</si>
  <si>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</si>
  <si>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</si>
  <si>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</si>
  <si>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</si>
  <si>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</si>
  <si>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</si>
  <si>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</si>
  <si>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</si>
  <si>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</si>
  <si>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</si>
  <si>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</si>
  <si>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</si>
  <si>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</si>
  <si>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</si>
  <si>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</si>
  <si>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</si>
  <si>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</si>
  <si>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</si>
  <si>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</si>
  <si>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</si>
  <si>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</si>
  <si>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</si>
  <si>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</si>
  <si>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</si>
  <si>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</si>
  <si>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</si>
  <si>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</si>
  <si>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</si>
  <si>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</si>
  <si>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</si>
  <si>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</si>
  <si>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</si>
  <si>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</si>
  <si>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</si>
  <si>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</si>
  <si>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</si>
  <si>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</si>
  <si>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</si>
  <si>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</si>
  <si>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</si>
  <si>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</si>
  <si>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</si>
  <si>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</si>
  <si>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</si>
  <si>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</si>
  <si>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</si>
  <si>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</si>
  <si>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</si>
  <si>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</si>
  <si>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</si>
  <si>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</si>
  <si>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</si>
  <si>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</si>
  <si>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</si>
  <si>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</si>
  <si>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</si>
  <si>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</si>
  <si>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</si>
  <si>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</si>
  <si>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</si>
  <si>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</si>
  <si>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</si>
  <si>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</si>
  <si>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</si>
  <si>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</si>
  <si>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</si>
  <si>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</si>
  <si>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</si>
  <si>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</si>
  <si>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</si>
  <si>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</si>
  <si>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</si>
  <si>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</si>
  <si>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</si>
  <si>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</si>
  <si>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</si>
  <si>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</si>
  <si>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</si>
  <si>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</si>
  <si>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</si>
  <si>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</si>
  <si>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</si>
  <si>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</si>
  <si>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</si>
  <si>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</si>
  <si>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</si>
  <si>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</si>
  <si>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</si>
  <si>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</si>
  <si>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</si>
  <si>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</si>
  <si>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</si>
  <si>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</si>
  <si>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</si>
  <si>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</si>
  <si>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</si>
  <si>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</si>
  <si>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</si>
  <si>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</si>
  <si>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</si>
  <si>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</si>
  <si>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</si>
  <si>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</si>
  <si>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</si>
  <si>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</si>
  <si>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</si>
  <si>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</si>
  <si>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</si>
  <si>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</si>
  <si>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</si>
  <si>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</si>
  <si>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</si>
  <si>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</si>
  <si>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</si>
  <si>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</si>
  <si>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</si>
  <si>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</si>
  <si>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</si>
  <si>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</si>
  <si>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</si>
  <si>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</si>
  <si>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</si>
  <si>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</si>
  <si>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</si>
  <si>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</si>
  <si>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</si>
  <si>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</si>
  <si>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</si>
  <si>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</si>
  <si>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</si>
  <si>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</si>
  <si>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</si>
  <si>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</si>
  <si>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</si>
  <si>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</si>
  <si>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</si>
  <si>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</si>
  <si>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</si>
  <si>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</si>
  <si>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</si>
  <si>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</si>
  <si>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</si>
  <si>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</si>
  <si>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</si>
  <si>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</si>
  <si>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</si>
  <si>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</si>
  <si>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</si>
  <si>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</si>
  <si>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</si>
  <si>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</si>
  <si>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</si>
  <si>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</si>
  <si>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</si>
  <si>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</si>
  <si>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</si>
  <si>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</si>
  <si>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</si>
  <si>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</si>
  <si>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</si>
  <si>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</si>
  <si>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</si>
  <si>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</si>
  <si>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</si>
  <si>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</si>
  <si>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</si>
  <si>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</si>
  <si>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</si>
  <si>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</si>
  <si>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</si>
  <si>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</si>
  <si>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</si>
  <si>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</si>
  <si>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</si>
  <si>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</si>
  <si>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</si>
  <si>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</si>
  <si>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</si>
  <si>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</si>
  <si>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</si>
  <si>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</si>
  <si>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</si>
  <si>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</si>
  <si>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</si>
  <si>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</si>
  <si>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</si>
  <si>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</si>
  <si>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</si>
  <si>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</si>
  <si>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</si>
  <si>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</si>
  <si>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</si>
  <si>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</si>
  <si>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</si>
  <si>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</si>
  <si>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</si>
  <si>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</si>
  <si>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</si>
  <si>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</si>
  <si>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</si>
  <si>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</si>
  <si>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</si>
  <si>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</si>
  <si>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</si>
  <si>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</si>
  <si>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</si>
  <si>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</si>
  <si>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</si>
  <si>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</si>
  <si>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</si>
  <si>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</si>
  <si>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</si>
  <si>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</si>
  <si>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</si>
  <si>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</si>
  <si>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</si>
  <si>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</si>
  <si>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</si>
  <si>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</si>
  <si>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</si>
  <si>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</si>
  <si>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</si>
  <si>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</si>
  <si>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</si>
  <si>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</si>
  <si>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</si>
  <si>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</si>
  <si>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</si>
  <si>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</si>
  <si>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</si>
  <si>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</si>
  <si>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</si>
  <si>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</si>
  <si>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</si>
  <si>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</si>
  <si>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</si>
  <si>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</si>
  <si>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</si>
  <si>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</si>
  <si>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</si>
  <si>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</si>
  <si>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</si>
  <si>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</si>
  <si>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</si>
  <si>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</si>
  <si>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</si>
  <si>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</si>
  <si>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</si>
  <si>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</si>
  <si>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</si>
  <si>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</si>
  <si>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</si>
  <si>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</si>
  <si>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</si>
  <si>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</si>
  <si>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</si>
  <si>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</si>
  <si>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</si>
  <si>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</si>
  <si>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</si>
  <si>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</si>
  <si>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</si>
  <si>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</si>
  <si>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</si>
  <si>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</si>
  <si>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</si>
  <si>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</si>
  <si>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</si>
  <si>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</si>
  <si>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</si>
  <si>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</si>
  <si>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</si>
  <si>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</si>
  <si>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</si>
  <si>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</si>
  <si>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</si>
  <si>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</si>
  <si>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</si>
  <si>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</si>
  <si>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</si>
  <si>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</si>
  <si>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</si>
  <si>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</si>
  <si>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</si>
  <si>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</si>
  <si>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</si>
  <si>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</si>
  <si>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</si>
  <si>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</si>
  <si>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</si>
  <si>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</si>
  <si>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</si>
  <si>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</si>
  <si>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</si>
  <si>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</si>
  <si>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</si>
  <si>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</si>
  <si>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</si>
  <si>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</si>
  <si>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</si>
  <si>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</si>
  <si>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</si>
  <si>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</si>
  <si>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</si>
  <si>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</si>
  <si>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</si>
  <si>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</si>
  <si>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</si>
  <si>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</si>
  <si>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</si>
  <si>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</si>
  <si>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</si>
  <si>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</si>
  <si>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</si>
  <si>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</si>
  <si>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</si>
  <si>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</si>
  <si>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</si>
  <si>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</si>
  <si>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</si>
  <si>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</si>
  <si>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</si>
  <si>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</si>
  <si>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</si>
  <si>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</si>
  <si>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</si>
  <si>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</si>
  <si>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</si>
  <si>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</si>
  <si>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</si>
  <si>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</si>
  <si>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</si>
  <si>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</si>
  <si>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</si>
  <si>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</si>
  <si>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</si>
  <si>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</si>
  <si>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</si>
  <si>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</si>
  <si>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</si>
  <si>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</si>
  <si>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</si>
  <si>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</si>
  <si>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</si>
  <si>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</si>
  <si>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</si>
  <si>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</si>
  <si>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</si>
  <si>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</si>
  <si>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</si>
  <si>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</si>
  <si>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</si>
  <si>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</si>
  <si>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</si>
  <si>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</si>
  <si>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</si>
  <si>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</si>
  <si>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</si>
  <si>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</si>
  <si>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</si>
  <si>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</si>
  <si>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</si>
  <si>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</si>
  <si>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</si>
  <si>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</si>
  <si>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</si>
  <si>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</si>
  <si>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</si>
  <si>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</si>
  <si>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</si>
  <si>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</si>
  <si>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</si>
  <si>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</si>
  <si>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</si>
  <si>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</si>
  <si>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</si>
  <si>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</si>
  <si>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</si>
  <si>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</si>
  <si>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</si>
  <si>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</si>
  <si>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</si>
  <si>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</si>
  <si>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</si>
  <si>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</si>
  <si>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</si>
  <si>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</si>
  <si>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</si>
  <si>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</si>
  <si>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</si>
  <si>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</si>
  <si>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</si>
  <si>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</si>
  <si>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</si>
  <si>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</si>
  <si>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</si>
  <si>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</si>
  <si>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</si>
  <si>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</si>
  <si>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</si>
  <si>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</si>
  <si>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</si>
  <si>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</si>
  <si>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</si>
  <si>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</si>
  <si>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</si>
  <si>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</si>
  <si>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</si>
  <si>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</si>
  <si>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</si>
  <si>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</si>
  <si>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</si>
  <si>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</si>
  <si>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</si>
  <si>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</si>
  <si>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</si>
  <si>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</si>
  <si>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</si>
  <si>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</si>
  <si>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</si>
  <si>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</si>
  <si>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</si>
  <si>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</si>
  <si>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</si>
  <si>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</si>
  <si>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</si>
  <si>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</si>
  <si>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</si>
  <si>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</si>
  <si>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</si>
  <si>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</si>
  <si>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</si>
  <si>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</si>
  <si>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</si>
  <si>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</si>
  <si>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</si>
  <si>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</si>
  <si>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</si>
  <si>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</si>
  <si>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</si>
  <si>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</si>
  <si>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</si>
  <si>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</si>
  <si>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</si>
  <si>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</si>
  <si>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</si>
  <si>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</si>
  <si>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</si>
  <si>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</si>
  <si>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</si>
  <si>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</si>
  <si>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</si>
  <si>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</si>
  <si>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</si>
  <si>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</si>
  <si>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</si>
  <si>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</si>
  <si>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</si>
  <si>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</si>
  <si>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</si>
  <si>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</si>
  <si>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</si>
  <si>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</si>
  <si>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</si>
  <si>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</si>
  <si>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</si>
  <si>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</si>
  <si>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</si>
  <si>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</si>
  <si>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</si>
  <si>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</si>
  <si>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</si>
  <si>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</si>
  <si>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</si>
  <si>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</si>
  <si>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</si>
  <si>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</si>
  <si>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</si>
  <si>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</si>
  <si>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</si>
  <si>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</si>
  <si>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</si>
  <si>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</si>
  <si>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</si>
  <si>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</si>
  <si>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</si>
  <si>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</si>
  <si>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</si>
  <si>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</si>
  <si>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</si>
  <si>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</si>
  <si>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</si>
  <si>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</si>
  <si>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</si>
  <si>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</si>
  <si>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</si>
  <si>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</si>
  <si>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</si>
  <si>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</si>
  <si>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</si>
  <si>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</si>
  <si>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</si>
  <si>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</si>
  <si>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</si>
  <si>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</si>
  <si>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</si>
  <si>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</si>
  <si>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</si>
  <si>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</si>
  <si>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</si>
  <si>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</si>
  <si>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</si>
  <si>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</si>
  <si>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</si>
  <si>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</si>
  <si>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</si>
  <si>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</si>
  <si>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</si>
  <si>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</si>
  <si>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</si>
  <si>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</si>
  <si>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</si>
  <si>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</si>
  <si>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</si>
  <si>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</si>
  <si>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</si>
  <si>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</si>
  <si>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</si>
  <si>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</si>
  <si>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</si>
  <si>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</si>
  <si>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</si>
  <si>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</si>
  <si>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</si>
  <si>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</si>
  <si>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</si>
  <si>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</si>
  <si>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</si>
  <si>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</si>
  <si>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</si>
  <si>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</si>
  <si>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</si>
  <si>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</si>
  <si>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</si>
  <si>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</si>
  <si>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</si>
  <si>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</si>
  <si>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</si>
  <si>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</si>
  <si>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</si>
  <si>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</si>
  <si>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</si>
  <si>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</si>
  <si>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</si>
  <si>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</si>
  <si>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</si>
  <si>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</si>
  <si>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</si>
  <si>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</si>
  <si>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</si>
  <si>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</si>
  <si>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</si>
  <si>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</si>
  <si>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</si>
  <si>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</si>
  <si>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</si>
  <si>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</si>
  <si>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</si>
  <si>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</si>
  <si>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</si>
  <si>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</si>
  <si>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</si>
  <si>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</si>
  <si>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</si>
  <si>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</si>
  <si>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</si>
  <si>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</si>
  <si>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</si>
  <si>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</si>
  <si>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</si>
  <si>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</si>
  <si>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</si>
  <si>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</si>
  <si>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</si>
  <si>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</si>
  <si>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</si>
  <si>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</si>
  <si>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</si>
  <si>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</si>
  <si>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</si>
  <si>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</si>
  <si>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</si>
  <si>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</si>
  <si>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</si>
  <si>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</si>
  <si>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</si>
  <si>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</si>
  <si>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</si>
  <si>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</si>
  <si>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</si>
  <si>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</si>
  <si>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</si>
  <si>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</si>
  <si>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</si>
  <si>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</si>
  <si>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</si>
  <si>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</si>
  <si>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</si>
  <si>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</si>
  <si>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</si>
  <si>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</si>
  <si>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</si>
  <si>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</si>
  <si>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</si>
  <si>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</si>
  <si>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</si>
  <si>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</si>
  <si>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</si>
  <si>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</si>
  <si>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</si>
  <si>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</si>
  <si>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</si>
  <si>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</si>
  <si>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</si>
  <si>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</si>
  <si>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</si>
  <si>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</si>
  <si>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</si>
  <si>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</si>
  <si>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</si>
  <si>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</si>
  <si>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</si>
  <si>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</si>
  <si>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</si>
  <si>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</si>
  <si>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</si>
  <si>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</si>
  <si>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</si>
  <si>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</si>
  <si>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</si>
  <si>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</si>
  <si>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</si>
  <si>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</si>
  <si>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</si>
  <si>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</si>
  <si>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</si>
  <si>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</si>
  <si>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</si>
  <si>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</si>
  <si>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</si>
  <si>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</si>
  <si>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</si>
  <si>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</si>
  <si>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</si>
  <si>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</si>
  <si>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</si>
  <si>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</si>
  <si>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</si>
  <si>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</si>
  <si>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</si>
  <si>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</si>
  <si>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</si>
  <si>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</si>
  <si>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</si>
  <si>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</si>
  <si>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</si>
  <si>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</si>
  <si>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</si>
  <si>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</si>
  <si>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</si>
  <si>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</si>
  <si>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</si>
  <si>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</si>
  <si>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</si>
  <si>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</si>
  <si>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</si>
  <si>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</si>
  <si>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</si>
  <si>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</si>
  <si>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</si>
  <si>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</si>
  <si>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</si>
  <si>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</si>
  <si>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</si>
  <si>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</si>
  <si>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</si>
  <si>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</si>
  <si>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</si>
  <si>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</si>
  <si>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</si>
  <si>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</si>
  <si>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</si>
  <si>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</si>
  <si>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</si>
  <si>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</si>
  <si>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</si>
  <si>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</si>
  <si>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</si>
  <si>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</si>
  <si>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</si>
  <si>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</si>
  <si>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</si>
  <si>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</si>
  <si>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</si>
  <si>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</si>
  <si>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</si>
  <si>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</si>
  <si>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</si>
  <si>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</si>
  <si>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</si>
  <si>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</si>
  <si>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</si>
  <si>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</si>
  <si>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</si>
  <si>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</si>
  <si>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</si>
  <si>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</si>
  <si>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</si>
  <si>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</si>
  <si>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</si>
  <si>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</si>
  <si>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</si>
  <si>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</si>
  <si>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</si>
  <si>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</si>
  <si>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</si>
  <si>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</si>
  <si>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</si>
  <si>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</si>
  <si>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</si>
  <si>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</si>
  <si>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</si>
  <si>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</si>
  <si>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</si>
  <si>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</si>
  <si>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</si>
  <si>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</si>
  <si>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</si>
  <si>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</si>
  <si>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</si>
  <si>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</si>
  <si>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</si>
  <si>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</si>
  <si>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</si>
  <si>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</si>
  <si>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</si>
  <si>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</si>
  <si>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</si>
  <si>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</si>
  <si>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</si>
  <si>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</si>
  <si>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</si>
  <si>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</si>
  <si>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</si>
  <si>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</si>
  <si>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</si>
  <si>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</si>
  <si>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</si>
  <si>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</si>
  <si>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</si>
  <si>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</si>
  <si>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</si>
  <si>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</si>
  <si>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</si>
  <si>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</si>
  <si>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</si>
  <si>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</si>
  <si>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</si>
  <si>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</si>
  <si>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</si>
  <si>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</si>
  <si>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</si>
  <si>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</si>
  <si>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</si>
  <si>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</si>
  <si>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</si>
  <si>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</si>
  <si>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</si>
  <si>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</si>
  <si>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</si>
  <si>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</si>
  <si>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</si>
  <si>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</si>
  <si>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</si>
  <si>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</si>
  <si>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</si>
  <si>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</si>
  <si>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</si>
  <si>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</si>
  <si>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</si>
  <si>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</si>
  <si>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</si>
  <si>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</si>
  <si>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</si>
  <si>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</si>
  <si>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</si>
  <si>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</si>
  <si>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</si>
  <si>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</si>
  <si>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</si>
  <si>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</si>
  <si>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</si>
  <si>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</si>
  <si>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</si>
  <si>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</si>
  <si>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</si>
  <si>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</si>
  <si>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</si>
  <si>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</si>
  <si>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</si>
  <si>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</si>
  <si>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</si>
  <si>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</si>
  <si>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</si>
  <si>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</si>
  <si>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</si>
  <si>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</si>
  <si>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</si>
  <si>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</si>
  <si>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</si>
  <si>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</si>
  <si>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</si>
  <si>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</si>
  <si>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</si>
  <si>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</si>
  <si>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</si>
  <si>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</si>
  <si>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</si>
  <si>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</si>
  <si>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</si>
  <si>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</si>
  <si>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</si>
  <si>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</si>
  <si>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</si>
  <si>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</si>
  <si>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</si>
  <si>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</si>
  <si>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</si>
  <si>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</si>
  <si>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</si>
  <si>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</si>
  <si>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</si>
  <si>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</si>
  <si>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</si>
  <si>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</si>
  <si>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</si>
  <si>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</si>
  <si>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</si>
  <si>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</si>
  <si>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</si>
  <si>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</si>
  <si>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</si>
  <si>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</si>
  <si>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</si>
  <si>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</si>
  <si>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</si>
  <si>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</si>
  <si>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</si>
  <si>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</si>
  <si>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</si>
  <si>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</si>
  <si>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</si>
  <si>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</si>
  <si>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</si>
  <si>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</si>
  <si>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</si>
  <si>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</si>
  <si>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</si>
  <si>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</si>
  <si>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</si>
  <si>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</si>
  <si>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</si>
  <si>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</si>
  <si>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</si>
  <si>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</si>
  <si>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</si>
  <si>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</si>
  <si>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</si>
  <si>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</si>
  <si>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</si>
  <si>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</si>
  <si>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</si>
  <si>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</si>
  <si>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</si>
  <si>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</si>
  <si>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</si>
  <si>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</si>
  <si>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</si>
  <si>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</si>
  <si>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</si>
  <si>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</si>
  <si>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</si>
  <si>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</si>
  <si>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</si>
  <si>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</si>
  <si>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</si>
  <si>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</si>
  <si>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</si>
  <si>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</si>
  <si>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</si>
  <si>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</si>
  <si>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</si>
  <si>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</si>
  <si>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</si>
  <si>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</si>
  <si>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</si>
  <si>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</si>
  <si>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</si>
  <si>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</si>
  <si>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</si>
  <si>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</si>
  <si>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</si>
  <si>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</si>
  <si>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</si>
  <si>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</si>
  <si>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</si>
  <si>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</si>
  <si>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</si>
  <si>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</si>
  <si>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</si>
  <si>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</si>
  <si>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</si>
  <si>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</si>
  <si>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</si>
  <si>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</si>
  <si>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</si>
  <si>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</si>
  <si>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</si>
  <si>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</si>
  <si>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</si>
  <si>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</si>
  <si>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</si>
  <si>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</si>
  <si>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</si>
  <si>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</si>
  <si>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</si>
  <si>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</si>
  <si>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</si>
  <si>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</si>
  <si>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</si>
  <si>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</si>
  <si>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</si>
  <si>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</si>
  <si>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</si>
  <si>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</si>
  <si>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</si>
  <si>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</si>
  <si>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</si>
  <si>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</si>
  <si>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</si>
  <si>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</si>
  <si>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</si>
  <si>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</si>
  <si>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</si>
  <si>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</si>
  <si>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</si>
  <si>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</si>
  <si>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</si>
  <si>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</si>
  <si>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</si>
  <si>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</si>
  <si>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</si>
  <si>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</si>
  <si>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</si>
  <si>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</si>
  <si>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</si>
  <si>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</si>
  <si>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</si>
  <si>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</si>
  <si>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</si>
  <si>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</si>
  <si>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</si>
  <si>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</si>
  <si>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</si>
  <si>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</si>
  <si>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</si>
  <si>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</si>
  <si>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</si>
  <si>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</si>
  <si>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</si>
  <si>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</si>
  <si>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</si>
  <si>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</si>
  <si>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</si>
  <si>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</si>
  <si>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</si>
  <si>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</si>
  <si>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</si>
  <si>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</si>
  <si>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</si>
  <si>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</si>
  <si>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</si>
  <si>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</si>
  <si>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</si>
  <si>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</si>
  <si>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</si>
  <si>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</si>
  <si>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</si>
  <si>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</si>
  <si>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</si>
  <si>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</si>
  <si>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</si>
  <si>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</si>
  <si>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</si>
  <si>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</si>
  <si>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</si>
  <si>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</si>
  <si>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</si>
  <si>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</si>
  <si>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</si>
  <si>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</si>
  <si>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</si>
  <si>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</si>
  <si>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</si>
  <si>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</si>
  <si>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</si>
  <si>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</si>
  <si>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</si>
  <si>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</si>
  <si>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</si>
  <si>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</si>
  <si>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</si>
  <si>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</si>
  <si>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</si>
  <si>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</si>
  <si>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</si>
  <si>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</si>
  <si>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</si>
  <si>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</si>
  <si>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</si>
  <si>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</si>
  <si>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</si>
  <si>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</si>
  <si>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</si>
  <si>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</si>
  <si>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</si>
  <si>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</si>
  <si>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</si>
  <si>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</si>
  <si>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</si>
  <si>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</si>
  <si>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</si>
  <si>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</si>
  <si>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</si>
  <si>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</si>
  <si>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</si>
  <si>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</si>
  <si>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</si>
  <si>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</si>
  <si>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</si>
  <si>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</si>
  <si>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</si>
  <si>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</si>
  <si>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</si>
  <si>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</si>
  <si>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</si>
  <si>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</si>
  <si>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</si>
  <si>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</si>
  <si>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</si>
  <si>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</si>
  <si>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</si>
  <si>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</si>
  <si>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</si>
  <si>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</si>
  <si>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</si>
  <si>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</si>
  <si>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</si>
  <si>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</si>
  <si>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</si>
  <si>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</si>
  <si>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</si>
  <si>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</si>
  <si>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</si>
  <si>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</si>
  <si>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</si>
  <si>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</si>
  <si>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</si>
  <si>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</si>
  <si>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</si>
  <si>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</si>
  <si>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</si>
  <si>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</si>
  <si>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</si>
  <si>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</si>
  <si>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</si>
  <si>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</si>
  <si>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</si>
  <si>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</si>
  <si>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</si>
  <si>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</si>
  <si>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</si>
  <si>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</si>
  <si>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</si>
  <si>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</si>
  <si>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</si>
  <si>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</si>
  <si>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</si>
  <si>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</si>
  <si>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</si>
  <si>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</si>
  <si>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</si>
  <si>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</si>
  <si>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</si>
  <si>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</si>
  <si>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</si>
  <si>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</si>
  <si>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</si>
  <si>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</si>
  <si>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</si>
  <si>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</si>
  <si>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</si>
  <si>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</si>
  <si>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</si>
  <si>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</si>
  <si>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</si>
  <si>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</si>
  <si>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</si>
  <si>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</si>
  <si>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</si>
  <si>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</si>
  <si>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</si>
  <si>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</si>
  <si>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</si>
  <si>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</si>
  <si>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</si>
  <si>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</si>
  <si>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</si>
  <si>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</si>
  <si>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</si>
  <si>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</si>
  <si>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</si>
  <si>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</si>
  <si>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</si>
  <si>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</si>
  <si>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</si>
  <si>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</si>
  <si>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</si>
  <si>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</si>
  <si>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</si>
  <si>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</si>
  <si>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</si>
  <si>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</si>
  <si>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</si>
  <si>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</si>
  <si>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</si>
  <si>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</si>
  <si>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</si>
  <si>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</si>
  <si>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</si>
  <si>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</si>
  <si>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</si>
  <si>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</si>
  <si>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</si>
  <si>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</si>
  <si>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</si>
  <si>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</si>
  <si>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</si>
  <si>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</si>
  <si>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</si>
  <si>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</si>
  <si>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</si>
  <si>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</si>
  <si>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</si>
  <si>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</si>
  <si>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</si>
  <si>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</si>
  <si>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</si>
  <si>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</si>
  <si>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</si>
  <si>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</si>
  <si>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</si>
  <si>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</si>
  <si>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</si>
  <si>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</si>
  <si>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</si>
  <si>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</si>
  <si>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</si>
  <si>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</si>
  <si>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</si>
  <si>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</si>
  <si>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</si>
  <si>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</si>
  <si>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</si>
  <si>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</si>
  <si>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</si>
  <si>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</si>
  <si>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</si>
  <si>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</si>
  <si>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</si>
  <si>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</si>
  <si>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</si>
  <si>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</si>
  <si>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</si>
  <si>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</si>
  <si>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</si>
  <si>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</si>
  <si>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</si>
  <si>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</si>
  <si>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</si>
  <si>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</si>
  <si>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</si>
  <si>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</si>
  <si>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</si>
  <si>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</si>
  <si>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</si>
  <si>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</si>
  <si>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</si>
  <si>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</si>
  <si>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</si>
  <si>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</si>
  <si>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</si>
  <si>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</si>
  <si>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</si>
  <si>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</si>
  <si>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</si>
  <si>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</si>
  <si>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</si>
  <si>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</si>
  <si>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</si>
  <si>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</si>
  <si>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</si>
  <si>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</si>
  <si>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</si>
  <si>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</si>
  <si>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</si>
  <si>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</si>
  <si>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</si>
  <si>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</si>
  <si>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</si>
  <si>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</si>
  <si>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</si>
  <si>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</si>
  <si>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</si>
  <si>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</si>
  <si>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</si>
  <si>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</si>
  <si>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</si>
  <si>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</si>
  <si>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</si>
  <si>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</si>
  <si>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</si>
  <si>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</si>
  <si>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</si>
  <si>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</si>
  <si>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</si>
  <si>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</si>
  <si>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</si>
  <si>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</si>
  <si>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</si>
  <si>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</si>
  <si>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</si>
  <si>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</si>
  <si>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</si>
  <si>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</si>
  <si>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</si>
  <si>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</si>
  <si>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</si>
  <si>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</si>
  <si>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</si>
  <si>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</si>
  <si>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</si>
  <si>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</si>
  <si>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</si>
  <si>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</si>
  <si>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</si>
  <si>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</si>
  <si>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</si>
  <si>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</si>
  <si>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</si>
  <si>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</si>
  <si>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</si>
  <si>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</si>
  <si>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</si>
  <si>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</si>
  <si>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</si>
  <si>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</si>
  <si>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</si>
  <si>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</si>
  <si>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</si>
  <si>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</si>
  <si>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</si>
  <si>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</si>
  <si>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</si>
  <si>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</si>
  <si>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</si>
  <si>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</si>
  <si>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</si>
  <si>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</si>
  <si>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</si>
  <si>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</si>
  <si>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</si>
  <si>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</si>
  <si>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</si>
  <si>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</si>
  <si>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</si>
  <si>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</si>
  <si>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</si>
  <si>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</si>
  <si>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</si>
  <si>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</si>
  <si>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</si>
  <si>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</si>
  <si>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</si>
  <si>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</si>
  <si>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</si>
  <si>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</si>
  <si>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</si>
  <si>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</si>
  <si>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</si>
  <si>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</si>
  <si>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</si>
  <si>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</si>
  <si>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</si>
  <si>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</si>
  <si>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</si>
  <si>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</si>
  <si>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</si>
  <si>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</si>
  <si>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</si>
  <si>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</si>
  <si>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</si>
  <si>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</si>
  <si>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</si>
  <si>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</si>
  <si>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</si>
  <si>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</si>
  <si>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</si>
  <si>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</si>
  <si>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</si>
  <si>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</si>
  <si>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</si>
  <si>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</si>
  <si>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</si>
  <si>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</si>
  <si>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</si>
  <si>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</si>
  <si>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</si>
  <si>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</si>
  <si>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</si>
  <si>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</si>
  <si>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</si>
  <si>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</si>
  <si>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</si>
  <si>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</si>
  <si>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</si>
  <si>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</si>
  <si>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</si>
  <si>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</si>
  <si>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</si>
  <si>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</si>
  <si>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</si>
  <si>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</si>
  <si>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</si>
  <si>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</si>
  <si>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</si>
  <si>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</si>
  <si>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</si>
  <si>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</si>
  <si>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</si>
  <si>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</si>
  <si>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</si>
  <si>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</si>
  <si>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</si>
  <si>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</si>
  <si>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</si>
  <si>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</si>
  <si>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</si>
  <si>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</si>
  <si>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</si>
  <si>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</si>
  <si>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</si>
  <si>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</si>
  <si>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</si>
  <si>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</si>
  <si>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</si>
  <si>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</si>
  <si>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</si>
  <si>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</si>
  <si>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</si>
  <si>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</si>
  <si>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</si>
  <si>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</si>
  <si>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</si>
  <si>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</si>
  <si>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</si>
  <si>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</si>
  <si>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</si>
  <si>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</si>
  <si>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</si>
  <si>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</si>
  <si>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</si>
  <si>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</si>
  <si>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</si>
  <si>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</si>
  <si>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</si>
  <si>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</si>
  <si>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</si>
  <si>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</si>
  <si>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</si>
  <si>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</si>
  <si>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</si>
  <si>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</si>
  <si>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</si>
  <si>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</si>
  <si>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</si>
  <si>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</si>
  <si>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</si>
  <si>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</si>
  <si>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</si>
  <si>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</si>
  <si>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</si>
  <si>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</si>
  <si>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</si>
  <si>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</si>
  <si>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</si>
  <si>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</si>
  <si>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</si>
  <si>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</si>
  <si>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</si>
  <si>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</si>
  <si>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</si>
  <si>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</si>
  <si>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</si>
  <si>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</si>
  <si>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</si>
  <si>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</si>
  <si>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</si>
  <si>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</si>
  <si>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</si>
  <si>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</si>
  <si>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</si>
  <si>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</si>
  <si>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</si>
  <si>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</si>
  <si>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</si>
  <si>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</si>
  <si>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</si>
  <si>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</si>
  <si>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</si>
  <si>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</si>
  <si>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</si>
  <si>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</si>
  <si>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</si>
  <si>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</si>
  <si>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</si>
  <si>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</si>
  <si>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</si>
  <si>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</si>
  <si>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</si>
  <si>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</si>
  <si>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</si>
  <si>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</si>
  <si>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</si>
  <si>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</si>
  <si>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</si>
  <si>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</si>
  <si>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</si>
  <si>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</si>
  <si>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</si>
  <si>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</si>
  <si>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</si>
  <si>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</si>
  <si>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</si>
  <si>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</si>
  <si>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</si>
  <si>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</si>
  <si>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</si>
  <si>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</si>
  <si>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</si>
  <si>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</si>
  <si>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</si>
  <si>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</si>
  <si>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</si>
  <si>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</si>
  <si>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</si>
  <si>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</si>
  <si>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</si>
  <si>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</si>
  <si>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</si>
  <si>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</si>
  <si>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</si>
  <si>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</si>
  <si>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</si>
  <si>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</si>
  <si>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</si>
  <si>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</si>
  <si>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</si>
  <si>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</si>
  <si>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</si>
  <si>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</si>
  <si>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</si>
  <si>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</si>
  <si>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</si>
  <si>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</si>
  <si>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</si>
  <si>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</si>
  <si>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</si>
  <si>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</si>
  <si>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</si>
  <si>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</si>
  <si>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</si>
  <si>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</si>
  <si>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</si>
  <si>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</si>
  <si>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</si>
  <si>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</si>
  <si>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</si>
  <si>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</si>
  <si>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</si>
  <si>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</si>
  <si>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</si>
  <si>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</si>
  <si>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</si>
  <si>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</si>
  <si>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</si>
  <si>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</si>
  <si>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</si>
  <si>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</si>
  <si>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</si>
  <si>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</si>
  <si>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</si>
  <si>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</si>
  <si>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</si>
  <si>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</si>
  <si>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</si>
  <si>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</si>
  <si>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</si>
  <si>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</si>
  <si>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</si>
  <si>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</si>
  <si>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</si>
  <si>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</si>
  <si>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</si>
  <si>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</si>
  <si>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</si>
  <si>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</si>
  <si>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</si>
  <si>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</si>
  <si>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</si>
  <si>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</si>
  <si>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</si>
  <si>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</si>
  <si>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</si>
  <si>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</si>
  <si>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</si>
  <si>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</si>
  <si>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</si>
  <si>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</si>
  <si>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</si>
  <si>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</si>
  <si>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</si>
  <si>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</si>
  <si>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</si>
  <si>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</si>
  <si>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</si>
  <si>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</si>
  <si>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</si>
  <si>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</si>
  <si>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</si>
  <si>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</si>
  <si>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</si>
  <si>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</si>
  <si>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</si>
  <si>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</si>
  <si>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</si>
  <si>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</si>
  <si>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</si>
  <si>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</si>
  <si>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</si>
  <si>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</si>
  <si>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</si>
  <si>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</si>
  <si>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</si>
  <si>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</si>
  <si>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</si>
  <si>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</si>
  <si>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</si>
  <si>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</si>
  <si>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</si>
  <si>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</si>
  <si>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</si>
  <si>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</si>
  <si>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</si>
  <si>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</si>
  <si>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</si>
  <si>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</si>
  <si>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</si>
  <si>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</si>
  <si>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</si>
  <si>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</si>
  <si>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</si>
  <si>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</si>
  <si>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</si>
  <si>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</si>
  <si>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</si>
  <si>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</si>
  <si>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</si>
  <si>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</si>
  <si>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</si>
  <si>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</si>
  <si>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</si>
  <si>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</si>
  <si>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</si>
  <si>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</si>
  <si>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</si>
  <si>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</si>
  <si>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</si>
  <si>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</si>
  <si>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</si>
  <si>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</si>
  <si>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</si>
  <si>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</si>
  <si>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</si>
  <si>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</si>
  <si>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</si>
  <si>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</si>
  <si>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</si>
  <si>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</si>
  <si>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</si>
  <si>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</si>
  <si>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</si>
  <si>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</si>
  <si>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</si>
  <si>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</si>
  <si>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</si>
  <si>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</si>
  <si>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</si>
  <si>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</si>
  <si>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</si>
  <si>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</si>
  <si>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</si>
  <si>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</si>
  <si>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</si>
  <si>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</si>
  <si>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</si>
  <si>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</si>
  <si>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</si>
  <si>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</si>
  <si>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</si>
  <si>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</si>
  <si>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</si>
  <si>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</si>
  <si>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</si>
  <si>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</si>
  <si>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</si>
  <si>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</si>
  <si>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</si>
  <si>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</si>
  <si>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</si>
  <si>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</si>
  <si>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</si>
  <si>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</si>
  <si>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</si>
  <si>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</si>
  <si>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</si>
  <si>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</si>
  <si>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</si>
  <si>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</si>
  <si>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</si>
  <si>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</si>
  <si>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</si>
  <si>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</si>
  <si>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</si>
  <si>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</si>
  <si>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</si>
  <si>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</si>
  <si>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</si>
  <si>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</si>
  <si>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</si>
  <si>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</si>
  <si>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</si>
  <si>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</si>
  <si>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</si>
  <si>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</si>
  <si>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</si>
  <si>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</si>
  <si>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</si>
  <si>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</si>
  <si>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</si>
  <si>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</si>
  <si>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</si>
  <si>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</si>
  <si>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</si>
  <si>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</si>
  <si>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</si>
  <si>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</si>
  <si>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</si>
  <si>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</si>
  <si>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</si>
  <si>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</si>
  <si>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</si>
  <si>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</si>
  <si>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</si>
  <si>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</si>
  <si>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</si>
  <si>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</si>
  <si>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</si>
  <si>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</si>
  <si>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</si>
  <si>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</si>
  <si>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</si>
  <si>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</si>
  <si>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</si>
  <si>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</si>
  <si>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</si>
  <si>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</si>
  <si>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</si>
  <si>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</si>
  <si>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</si>
  <si>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</si>
  <si>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</si>
  <si>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</si>
  <si>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</si>
  <si>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</si>
  <si>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</si>
  <si>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</si>
  <si>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</si>
  <si>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</si>
  <si>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</si>
  <si>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</si>
  <si>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</si>
  <si>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</si>
  <si>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</si>
  <si>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</si>
  <si>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</si>
  <si>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</si>
  <si>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</si>
  <si>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</si>
  <si>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</si>
  <si>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</si>
  <si>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</si>
  <si>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</si>
  <si>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</si>
  <si>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</si>
  <si>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</si>
  <si>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</si>
  <si>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</si>
  <si>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</si>
  <si>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</si>
  <si>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</si>
  <si>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</si>
  <si>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</si>
  <si>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</si>
  <si>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</si>
  <si>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</si>
  <si>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</si>
  <si>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</si>
  <si>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</si>
  <si>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</si>
  <si>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</si>
  <si>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</si>
  <si>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</si>
  <si>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</si>
  <si>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</si>
  <si>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</si>
  <si>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</si>
  <si>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</si>
  <si>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</si>
  <si>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</si>
  <si>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</si>
  <si>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</si>
  <si>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</si>
  <si>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</si>
  <si>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</si>
  <si>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</si>
  <si>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</si>
  <si>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</si>
  <si>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</si>
  <si>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</si>
  <si>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</si>
  <si>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</si>
  <si>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</si>
  <si>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</si>
  <si>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</si>
  <si>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</si>
  <si>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</si>
  <si>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</si>
  <si>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</si>
  <si>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</si>
  <si>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</si>
  <si>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</si>
  <si>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</si>
  <si>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</si>
  <si>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</si>
  <si>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</si>
  <si>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</si>
  <si>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</si>
  <si>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</si>
  <si>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</si>
  <si>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</si>
  <si>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</si>
  <si>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</si>
  <si>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</si>
  <si>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</si>
  <si>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</si>
  <si>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</si>
  <si>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</si>
  <si>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</si>
  <si>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</si>
  <si>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</si>
  <si>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</si>
  <si>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</si>
  <si>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</si>
  <si>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</si>
  <si>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</si>
  <si>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</si>
  <si>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</si>
  <si>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</si>
  <si>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</si>
  <si>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</si>
  <si>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</si>
  <si>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</si>
  <si>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</si>
  <si>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</si>
  <si>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</si>
  <si>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</si>
  <si>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</si>
  <si>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</si>
  <si>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</si>
  <si>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</si>
  <si>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</si>
  <si>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</si>
  <si>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</si>
  <si>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</si>
  <si>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</si>
  <si>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</si>
  <si>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</si>
  <si>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</si>
  <si>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</si>
  <si>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</si>
  <si>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</si>
  <si>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</si>
  <si>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</si>
  <si>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</si>
  <si>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</si>
  <si>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</si>
  <si>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</si>
  <si>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</si>
  <si>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</si>
  <si>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</si>
  <si>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</si>
  <si>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</si>
  <si>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</si>
  <si>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</si>
  <si>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</si>
  <si>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</si>
  <si>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</si>
  <si>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</si>
  <si>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</si>
  <si>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</si>
  <si>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</si>
  <si>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</si>
  <si>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</si>
  <si>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</si>
  <si>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</si>
  <si>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</si>
  <si>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</si>
  <si>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</si>
  <si>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</si>
  <si>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</si>
  <si>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</si>
  <si>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</si>
  <si>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</si>
  <si>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</si>
  <si>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</si>
  <si>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</si>
  <si>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</si>
  <si>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</si>
  <si>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</si>
  <si>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</si>
  <si>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</si>
  <si>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</si>
  <si>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</si>
  <si>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</si>
  <si>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</si>
  <si>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</si>
  <si>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</si>
  <si>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</si>
  <si>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</si>
  <si>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</si>
  <si>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</si>
  <si>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</si>
  <si>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</si>
  <si>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</si>
  <si>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</si>
  <si>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</si>
  <si>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</si>
  <si>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</si>
  <si>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</si>
  <si>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</si>
  <si>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</si>
  <si>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</si>
  <si>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</si>
  <si>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</si>
  <si>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</si>
  <si>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</si>
  <si>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</si>
  <si>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</si>
  <si>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</si>
  <si>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</si>
  <si>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</si>
  <si>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</si>
  <si>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</si>
  <si>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</si>
  <si>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</si>
  <si>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</si>
  <si>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</si>
  <si>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</si>
  <si>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</si>
  <si>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</si>
  <si>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</si>
  <si>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</si>
  <si>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</si>
  <si>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</si>
  <si>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</si>
  <si>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</si>
  <si>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</si>
  <si>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</si>
  <si>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</si>
  <si>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</si>
  <si>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</si>
  <si>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</si>
  <si>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</si>
  <si>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</si>
  <si>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</si>
  <si>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</si>
  <si>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</si>
  <si>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</si>
  <si>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</si>
  <si>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</si>
  <si>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</si>
  <si>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</si>
  <si>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</si>
  <si>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</si>
  <si>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</si>
  <si>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</si>
  <si>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</si>
  <si>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</si>
  <si>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</si>
  <si>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</si>
  <si>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</si>
  <si>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</si>
  <si>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</si>
  <si>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</si>
  <si>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</si>
  <si>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</si>
  <si>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</si>
  <si>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</si>
  <si>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</si>
  <si>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</si>
  <si>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</si>
  <si>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</si>
  <si>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</si>
  <si>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</si>
  <si>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</si>
  <si>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</si>
  <si>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</si>
  <si>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</si>
  <si>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</si>
  <si>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</si>
  <si>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</si>
  <si>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</si>
  <si>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</si>
  <si>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</si>
  <si>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</si>
  <si>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</si>
  <si>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</si>
  <si>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</si>
  <si>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</si>
  <si>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</si>
  <si>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</si>
  <si>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</si>
  <si>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</si>
  <si>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</si>
  <si>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</si>
  <si>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</si>
  <si>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</si>
  <si>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</si>
  <si>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</si>
  <si>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</si>
  <si>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</si>
  <si>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</si>
  <si>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</si>
  <si>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</si>
  <si>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</si>
  <si>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</si>
  <si>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</si>
  <si>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</si>
  <si>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</si>
  <si>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</si>
  <si>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</si>
  <si>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</si>
  <si>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</si>
  <si>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</si>
  <si>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</si>
  <si>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</si>
  <si>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</si>
  <si>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</si>
  <si>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</si>
  <si>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</si>
  <si>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</si>
  <si>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</si>
  <si>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</si>
  <si>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</si>
  <si>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</si>
  <si>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</si>
  <si>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</si>
  <si>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</si>
  <si>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</si>
  <si>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</si>
  <si>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</si>
  <si>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</si>
  <si>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</si>
  <si>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</si>
  <si>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</si>
  <si>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</si>
  <si>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</si>
  <si>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</si>
  <si>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</si>
  <si>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</si>
  <si>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</si>
  <si>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</si>
  <si>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</si>
  <si>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</si>
  <si>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</si>
  <si>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</si>
  <si>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</si>
  <si>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</si>
  <si>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</si>
  <si>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</si>
  <si>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</si>
  <si>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</si>
  <si>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</si>
  <si>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</si>
  <si>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</si>
  <si>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</si>
  <si>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</si>
  <si>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</si>
  <si>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</si>
  <si>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</si>
  <si>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</si>
  <si>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</si>
  <si>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</si>
  <si>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</si>
  <si>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</si>
  <si>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</si>
  <si>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</si>
  <si>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</si>
  <si>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</si>
  <si>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</si>
  <si>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</si>
  <si>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</si>
  <si>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</si>
  <si>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</si>
  <si>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</si>
  <si>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</si>
  <si>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</si>
  <si>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</si>
  <si>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</si>
  <si>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</si>
  <si>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</si>
  <si>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</si>
  <si>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</si>
  <si>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</si>
  <si>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</si>
  <si>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</si>
  <si>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</si>
  <si>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</si>
  <si>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</si>
  <si>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</si>
  <si>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</si>
  <si>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</si>
  <si>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</si>
  <si>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</si>
  <si>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</si>
  <si>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</si>
  <si>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</si>
  <si>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</si>
  <si>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</si>
  <si>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</si>
  <si>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</si>
  <si>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</si>
  <si>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</si>
  <si>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</si>
  <si>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</si>
  <si>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</si>
  <si>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</si>
  <si>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</si>
  <si>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</si>
  <si>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</si>
  <si>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</si>
  <si>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</si>
  <si>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</si>
  <si>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</si>
  <si>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</si>
  <si>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</si>
  <si>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</si>
  <si>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</si>
  <si>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</si>
  <si>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</si>
  <si>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</si>
  <si>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</si>
  <si>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</si>
  <si>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</si>
  <si>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</si>
  <si>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</si>
  <si>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</si>
  <si>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</si>
  <si>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</si>
  <si>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</si>
  <si>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</si>
  <si>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</si>
  <si>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</si>
  <si>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</si>
  <si>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</si>
  <si>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</si>
  <si>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</si>
  <si>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</si>
  <si>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</si>
  <si>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</si>
  <si>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</si>
  <si>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</si>
  <si>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</si>
  <si>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</si>
  <si>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</si>
  <si>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</si>
  <si>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</si>
  <si>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</si>
  <si>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</si>
  <si>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</si>
  <si>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</si>
  <si>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</si>
  <si>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</si>
  <si>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</si>
  <si>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</si>
  <si>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</si>
  <si>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</si>
  <si>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</si>
  <si>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</si>
  <si>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</si>
  <si>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</si>
  <si>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</si>
  <si>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</si>
  <si>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</si>
  <si>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</si>
  <si>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</si>
  <si>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</si>
  <si>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</si>
  <si>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</si>
  <si>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</si>
  <si>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</si>
  <si>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</si>
  <si>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</si>
  <si>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</si>
  <si>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</si>
  <si>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</si>
  <si>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</si>
  <si>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</si>
  <si>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</si>
  <si>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</si>
  <si>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</si>
  <si>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</si>
  <si>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</si>
  <si>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</si>
  <si>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</si>
  <si>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</si>
  <si>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</si>
  <si>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</si>
  <si>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</si>
  <si>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</si>
  <si>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</si>
  <si>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</si>
  <si>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</si>
  <si>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</si>
  <si>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</si>
  <si>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</si>
  <si>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</si>
  <si>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</si>
  <si>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</si>
  <si>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</si>
  <si>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</si>
  <si>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</si>
  <si>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</si>
  <si>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</si>
  <si>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</si>
  <si>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</si>
  <si>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</si>
  <si>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</si>
  <si>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</si>
  <si>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</si>
  <si>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</si>
  <si>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</si>
  <si>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</si>
  <si>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</si>
  <si>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</si>
  <si>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</si>
  <si>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</si>
  <si>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</si>
  <si>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</si>
  <si>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</si>
  <si>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</si>
  <si>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</si>
  <si>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</si>
  <si>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</si>
  <si>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</si>
  <si>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</si>
  <si>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</si>
  <si>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</si>
  <si>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</si>
  <si>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</si>
  <si>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</si>
  <si>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</si>
  <si>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</si>
  <si>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</si>
  <si>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</si>
  <si>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</si>
  <si>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</si>
  <si>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</si>
  <si>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</si>
  <si>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</si>
  <si>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</si>
  <si>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</si>
  <si>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</si>
  <si>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</si>
  <si>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</si>
  <si>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</si>
  <si>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</si>
  <si>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</si>
  <si>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</si>
  <si>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</si>
  <si>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</si>
  <si>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</si>
  <si>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</si>
  <si>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</si>
  <si>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</si>
  <si>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</si>
  <si>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</si>
  <si>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</si>
  <si>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</si>
  <si>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</si>
  <si>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</si>
  <si>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</si>
  <si>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</si>
  <si>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</si>
  <si>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</si>
  <si>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</si>
  <si>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</si>
  <si>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</si>
  <si>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</si>
  <si>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</si>
  <si>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</si>
  <si>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</si>
  <si>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</si>
  <si>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</si>
  <si>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</si>
  <si>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</si>
  <si>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</si>
  <si>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</si>
  <si>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</si>
  <si>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</si>
  <si>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</si>
  <si>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</si>
  <si>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</si>
  <si>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</si>
  <si>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</si>
  <si>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</si>
  <si>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</si>
  <si>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</si>
  <si>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</si>
  <si>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</si>
  <si>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</si>
  <si>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</si>
  <si>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</si>
  <si>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</si>
  <si>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</si>
  <si>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</si>
  <si>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</si>
  <si>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</si>
  <si>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</si>
  <si>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</si>
  <si>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</si>
  <si>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</si>
  <si>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</si>
  <si>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</si>
  <si>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</si>
  <si>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</si>
  <si>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</si>
  <si>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</si>
  <si>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</si>
  <si>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</si>
  <si>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</si>
  <si>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</si>
  <si>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</si>
  <si>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</si>
  <si>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</si>
  <si>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</si>
  <si>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</si>
  <si>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</si>
  <si>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</si>
  <si>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</si>
  <si>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</si>
  <si>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</si>
  <si>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</si>
  <si>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</si>
  <si>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</si>
  <si>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</si>
  <si>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</si>
  <si>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</si>
  <si>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</si>
  <si>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</si>
  <si>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</si>
  <si>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</si>
  <si>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</si>
  <si>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</si>
  <si>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</si>
  <si>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</si>
  <si>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</si>
  <si>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</si>
  <si>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</si>
  <si>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</si>
  <si>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</si>
  <si>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</si>
  <si>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</si>
  <si>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</si>
  <si>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</si>
  <si>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</si>
  <si>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</si>
  <si>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</si>
  <si>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</si>
  <si>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</si>
  <si>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</si>
  <si>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</si>
  <si>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</si>
  <si>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</si>
  <si>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</si>
  <si>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</si>
  <si>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</si>
  <si>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</si>
  <si>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</si>
  <si>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</si>
  <si>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</si>
  <si>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</si>
  <si>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</si>
  <si>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</si>
  <si>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</si>
  <si>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</si>
  <si>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</si>
  <si>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</si>
  <si>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</si>
  <si>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</si>
  <si>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</si>
  <si>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</si>
  <si>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</si>
  <si>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</si>
  <si>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</si>
  <si>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</si>
  <si>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</si>
  <si>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</si>
  <si>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</si>
  <si>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</si>
  <si>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</si>
  <si>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</si>
  <si>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</si>
  <si>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</si>
  <si>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</si>
  <si>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</si>
  <si>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</si>
  <si>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</si>
  <si>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</si>
  <si>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</si>
  <si>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</si>
  <si>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</si>
  <si>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</si>
  <si>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</si>
  <si>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</si>
  <si>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</si>
  <si>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</si>
  <si>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</si>
  <si>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</si>
  <si>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</si>
  <si>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</si>
  <si>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</si>
  <si>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</si>
  <si>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</si>
  <si>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</si>
  <si>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</si>
  <si>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</si>
  <si>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</si>
  <si>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</si>
  <si>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</si>
  <si>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</si>
  <si>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</si>
  <si>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</si>
  <si>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</si>
  <si>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</si>
  <si>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</si>
  <si>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</si>
  <si>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</si>
  <si>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</si>
  <si>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</si>
  <si>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</si>
  <si>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</si>
  <si>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</si>
  <si>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</si>
  <si>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</si>
  <si>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</si>
  <si>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</si>
  <si>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</si>
  <si>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</si>
  <si>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</si>
  <si>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</si>
  <si>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</si>
  <si>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</si>
  <si>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</si>
  <si>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</si>
  <si>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</si>
  <si>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</si>
  <si>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</si>
  <si>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</si>
  <si>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</si>
  <si>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</si>
  <si>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</si>
  <si>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</si>
  <si>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</si>
  <si>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</si>
  <si>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</si>
  <si>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</si>
  <si>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</si>
  <si>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</si>
  <si>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</si>
  <si>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</si>
  <si>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</si>
  <si>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</si>
  <si>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</si>
  <si>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</si>
  <si>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</si>
  <si>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</si>
  <si>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</si>
  <si>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</si>
  <si>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</si>
  <si>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</si>
  <si>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</si>
  <si>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</si>
  <si>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</si>
  <si>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</si>
  <si>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</si>
  <si>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</si>
  <si>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</si>
  <si>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</si>
  <si>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</si>
  <si>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</si>
  <si>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</si>
  <si>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</si>
  <si>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</si>
  <si>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</si>
  <si>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</si>
  <si>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</si>
  <si>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</si>
  <si>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</si>
  <si>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</si>
  <si>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</si>
  <si>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</si>
  <si>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</si>
  <si>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</si>
  <si>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</si>
  <si>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</si>
  <si>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</si>
  <si>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</si>
  <si>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</si>
  <si>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</si>
  <si>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</si>
  <si>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</si>
  <si>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</si>
  <si>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</si>
  <si>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</si>
  <si>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</si>
  <si>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</si>
  <si>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</si>
  <si>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</si>
  <si>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</si>
  <si>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</si>
  <si>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</si>
  <si>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</si>
  <si>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</si>
  <si>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</si>
  <si>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</si>
  <si>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</si>
  <si>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</si>
  <si>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</si>
  <si>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</si>
  <si>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</si>
  <si>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</si>
  <si>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</si>
  <si>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</si>
  <si>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</si>
  <si>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</si>
  <si>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</si>
  <si>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</si>
  <si>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</si>
  <si>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</si>
  <si>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</si>
  <si>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</si>
  <si>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</si>
  <si>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</si>
  <si>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</si>
  <si>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</si>
  <si>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</si>
  <si>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</si>
  <si>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</si>
  <si>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</si>
  <si>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</si>
  <si>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</si>
  <si>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</si>
  <si>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</si>
  <si>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</si>
  <si>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</si>
  <si>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</si>
  <si>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</si>
  <si>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</si>
  <si>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</si>
  <si>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</si>
  <si>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</si>
  <si>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</si>
  <si>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</si>
  <si>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</si>
  <si>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</si>
  <si>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</si>
  <si>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</si>
  <si>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</si>
  <si>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</si>
  <si>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</si>
  <si>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</si>
  <si>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</si>
  <si>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</si>
  <si>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</si>
  <si>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</si>
  <si>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</si>
  <si>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</si>
  <si>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</si>
  <si>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</si>
  <si>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</si>
  <si>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</si>
  <si>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</si>
  <si>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</si>
  <si>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</si>
  <si>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</si>
  <si>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</si>
  <si>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</si>
  <si>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</si>
  <si>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</si>
  <si>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</si>
  <si>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</si>
  <si>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</si>
  <si>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</si>
  <si>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</si>
  <si>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</si>
  <si>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</si>
  <si>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</si>
  <si>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</si>
  <si>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</si>
  <si>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</si>
  <si>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</si>
  <si>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</si>
  <si>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</si>
  <si>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</si>
  <si>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</si>
  <si>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</si>
  <si>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</si>
  <si>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</si>
  <si>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</si>
  <si>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</si>
  <si>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</si>
  <si>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</si>
  <si>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</si>
  <si>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</si>
  <si>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</si>
  <si>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</si>
  <si>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</si>
  <si>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</si>
  <si>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</si>
  <si>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</si>
  <si>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</si>
  <si>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</si>
  <si>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</si>
  <si>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</si>
  <si>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</si>
  <si>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</si>
  <si>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</si>
  <si>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</si>
  <si>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</si>
  <si>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</si>
  <si>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</si>
  <si>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</si>
  <si>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</si>
  <si>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</si>
  <si>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</si>
  <si>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</si>
  <si>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</si>
  <si>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</si>
  <si>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</si>
  <si>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</si>
  <si>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</si>
  <si>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</si>
  <si>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</si>
  <si>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</si>
  <si>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</si>
  <si>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</si>
  <si>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</si>
  <si>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</si>
  <si>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</si>
  <si>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</si>
  <si>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</si>
  <si>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</si>
  <si>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</si>
  <si>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</si>
  <si>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</si>
  <si>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</si>
  <si>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</si>
  <si>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</si>
  <si>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</si>
  <si>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</si>
  <si>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</si>
  <si>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</si>
  <si>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</si>
  <si>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</si>
  <si>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</si>
  <si>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</si>
  <si>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</si>
  <si>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</si>
  <si>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</si>
  <si>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</si>
  <si>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</si>
  <si>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</si>
  <si>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</si>
  <si>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</si>
  <si>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</si>
  <si>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</si>
  <si>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</si>
  <si>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</si>
  <si>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</si>
  <si>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</si>
  <si>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</si>
  <si>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</si>
  <si>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</si>
  <si>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</si>
  <si>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</si>
  <si>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</si>
  <si>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</si>
  <si>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</si>
  <si>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</si>
  <si>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</si>
  <si>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</si>
  <si>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</si>
  <si>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</si>
  <si>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</si>
  <si>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</si>
  <si>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</si>
  <si>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</si>
  <si>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</si>
  <si>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</si>
  <si>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</si>
  <si>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</si>
  <si>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</si>
  <si>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</si>
  <si>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</si>
  <si>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</si>
  <si>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</si>
  <si>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</si>
  <si>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</si>
  <si>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</si>
  <si>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</si>
  <si>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</si>
  <si>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</si>
  <si>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</si>
  <si>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</si>
  <si>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</si>
  <si>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</si>
  <si>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</si>
  <si>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</si>
  <si>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</si>
  <si>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</si>
  <si>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</si>
  <si>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</si>
  <si>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</si>
  <si>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</si>
  <si>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</si>
  <si>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</si>
  <si>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</si>
  <si>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</si>
  <si>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</si>
  <si>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</si>
  <si>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</si>
  <si>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</si>
  <si>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</si>
  <si>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</si>
  <si>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</si>
  <si>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</si>
  <si>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</si>
  <si>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</si>
  <si>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</si>
  <si>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</si>
  <si>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</si>
  <si>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</si>
  <si>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</si>
  <si>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</si>
  <si>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</si>
  <si>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</si>
  <si>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</si>
  <si>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</si>
  <si>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</si>
  <si>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</si>
  <si>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</si>
  <si>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</si>
  <si>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</si>
  <si>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</si>
  <si>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</si>
  <si>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</si>
  <si>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</si>
  <si>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</si>
  <si>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</si>
  <si>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</si>
  <si>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</si>
  <si>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</si>
  <si>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</si>
  <si>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</si>
  <si>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</si>
  <si>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</si>
  <si>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</si>
  <si>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</si>
  <si>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</si>
  <si>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</si>
  <si>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</si>
  <si>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</si>
  <si>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</si>
  <si>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</si>
  <si>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</si>
  <si>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</si>
  <si>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</si>
  <si>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</si>
  <si>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</si>
  <si>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</si>
  <si>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</si>
  <si>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</si>
  <si>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</si>
  <si>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</si>
  <si>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</si>
  <si>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</si>
  <si>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</si>
  <si>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</si>
  <si>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</si>
  <si>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</si>
  <si>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</si>
  <si>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</si>
  <si>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</si>
  <si>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</si>
  <si>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</si>
  <si>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</si>
  <si>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</si>
  <si>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</si>
  <si>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</si>
  <si>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</si>
  <si>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</si>
  <si>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</si>
  <si>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</si>
  <si>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</si>
  <si>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</si>
  <si>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</si>
  <si>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</si>
  <si>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</si>
  <si>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</si>
  <si>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</si>
  <si>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</si>
  <si>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</si>
  <si>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</si>
  <si>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</si>
  <si>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</si>
  <si>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</si>
  <si>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</si>
  <si>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</si>
  <si>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</si>
  <si>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</si>
  <si>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</si>
  <si>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</si>
  <si>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</si>
  <si>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</si>
  <si>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</si>
  <si>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</si>
  <si>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</si>
  <si>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</si>
  <si>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</si>
  <si>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</si>
  <si>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</si>
  <si>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</si>
  <si>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</si>
  <si>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</si>
  <si>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</si>
  <si>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</si>
  <si>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</si>
  <si>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</si>
  <si>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</si>
  <si>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</si>
  <si>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</si>
  <si>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</si>
  <si>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</si>
  <si>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</si>
  <si>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</si>
  <si>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</si>
  <si>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</si>
  <si>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</si>
  <si>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</si>
  <si>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</si>
  <si>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</si>
  <si>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</si>
  <si>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</si>
  <si>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</si>
  <si>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</si>
  <si>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</si>
  <si>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</si>
  <si>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</si>
  <si>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</si>
  <si>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</si>
  <si>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</si>
  <si>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</si>
  <si>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</si>
  <si>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</si>
  <si>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</si>
  <si>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</si>
  <si>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</si>
  <si>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</si>
  <si>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</si>
  <si>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</si>
  <si>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</si>
  <si>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</si>
  <si>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</si>
  <si>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</si>
  <si>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</si>
  <si>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</si>
  <si>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</si>
  <si>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</si>
  <si>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</si>
  <si>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</si>
  <si>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</si>
  <si>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</si>
  <si>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</si>
  <si>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</si>
  <si>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</si>
  <si>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</si>
  <si>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</si>
  <si>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</si>
  <si>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</si>
  <si>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</si>
  <si>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</si>
  <si>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</si>
  <si>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</si>
  <si>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</si>
  <si>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</si>
  <si>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</si>
  <si>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</si>
  <si>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</si>
  <si>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</si>
  <si>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</si>
  <si>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</si>
  <si>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</si>
  <si>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</si>
  <si>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</si>
  <si>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</si>
  <si>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</si>
  <si>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</si>
  <si>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</si>
  <si>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</si>
  <si>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</si>
  <si>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</si>
  <si>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</si>
  <si>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</si>
  <si>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</si>
  <si>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</si>
  <si>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</si>
  <si>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</si>
  <si>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</si>
  <si>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</si>
  <si>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</si>
  <si>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</si>
  <si>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</si>
  <si>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</si>
  <si>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</si>
  <si>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</si>
  <si>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</si>
  <si>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</si>
  <si>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</si>
  <si>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</si>
  <si>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</si>
  <si>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</si>
  <si>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</si>
  <si>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</si>
  <si>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</si>
  <si>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</si>
  <si>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</si>
  <si>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</si>
  <si>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</si>
  <si>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</si>
  <si>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</si>
  <si>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</si>
  <si>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</si>
  <si>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</si>
  <si>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</si>
  <si>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</si>
  <si>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</si>
  <si>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</si>
  <si>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</si>
  <si>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</si>
  <si>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</si>
  <si>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</si>
  <si>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</si>
  <si>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</si>
  <si>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</si>
  <si>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</si>
  <si>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</si>
  <si>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</si>
  <si>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</si>
  <si>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</si>
  <si>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</si>
  <si>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</si>
  <si>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</si>
  <si>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</si>
  <si>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</si>
  <si>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</si>
  <si>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</si>
  <si>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</si>
  <si>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</si>
  <si>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</si>
  <si>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</si>
  <si>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</si>
  <si>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</si>
  <si>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</si>
  <si>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</si>
  <si>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</si>
  <si>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</si>
  <si>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</si>
  <si>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</si>
  <si>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</si>
  <si>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</si>
  <si>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</si>
  <si>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</si>
  <si>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</si>
  <si>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</si>
  <si>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</si>
  <si>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</si>
  <si>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</si>
  <si>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</si>
  <si>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</si>
  <si>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</si>
  <si>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</si>
  <si>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</si>
  <si>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</si>
  <si>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</si>
  <si>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</si>
  <si>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</si>
  <si>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</si>
  <si>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</si>
  <si>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</si>
  <si>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</si>
  <si>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</si>
  <si>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</si>
  <si>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</si>
  <si>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</si>
  <si>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</si>
  <si>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</si>
  <si>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</si>
  <si>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</si>
  <si>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</si>
  <si>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</si>
  <si>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</si>
  <si>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</si>
  <si>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</si>
  <si>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</si>
  <si>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</si>
  <si>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</si>
  <si>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</si>
  <si>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</si>
  <si>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</si>
  <si>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</si>
  <si>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</si>
  <si>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</si>
  <si>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</si>
  <si>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</si>
  <si>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</si>
  <si>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</si>
  <si>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</si>
  <si>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</si>
  <si>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</si>
  <si>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</si>
  <si>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</si>
  <si>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</si>
  <si>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</si>
  <si>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</si>
  <si>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</si>
  <si>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</si>
  <si>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</si>
  <si>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</si>
  <si>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</si>
  <si>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</si>
  <si>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</si>
  <si>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</si>
  <si>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</si>
  <si>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</si>
  <si>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</si>
  <si>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</si>
  <si>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</si>
  <si>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</si>
  <si>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</si>
  <si>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</si>
  <si>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</si>
  <si>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</si>
  <si>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</si>
  <si>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</si>
  <si>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</si>
  <si>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</si>
  <si>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</si>
  <si>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</si>
  <si>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</si>
  <si>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</si>
  <si>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</si>
  <si>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</si>
  <si>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</si>
  <si>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</si>
  <si>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</si>
  <si>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</si>
  <si>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</si>
  <si>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</si>
  <si>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</si>
  <si>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</si>
  <si>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</si>
  <si>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</si>
  <si>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</si>
  <si>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</si>
  <si>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</si>
  <si>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</si>
  <si>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</si>
  <si>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</si>
  <si>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</si>
  <si>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</si>
  <si>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</si>
  <si>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</si>
  <si>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</si>
  <si>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</si>
  <si>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</si>
  <si>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</si>
  <si>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</si>
  <si>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</si>
  <si>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</si>
  <si>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</si>
  <si>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</si>
  <si>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</si>
  <si>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</si>
  <si>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</si>
  <si>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</si>
  <si>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</si>
  <si>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</si>
  <si>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</si>
  <si>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</si>
  <si>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</si>
  <si>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</si>
  <si>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</si>
  <si>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</si>
  <si>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</si>
  <si>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</si>
  <si>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</si>
  <si>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</si>
  <si>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</si>
  <si>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</si>
  <si>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</si>
  <si>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</si>
  <si>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</si>
  <si>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</si>
  <si>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</si>
  <si>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</si>
  <si>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</si>
  <si>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</si>
  <si>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</si>
  <si>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</si>
  <si>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</si>
  <si>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</si>
  <si>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</si>
  <si>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</si>
  <si>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</si>
  <si>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</si>
  <si>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</si>
  <si>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</si>
  <si>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</si>
  <si>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</si>
  <si>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</si>
  <si>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</si>
  <si>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</si>
  <si>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</si>
  <si>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</si>
  <si>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</si>
  <si>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</si>
  <si>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</si>
  <si>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</si>
  <si>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</si>
  <si>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</si>
  <si>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</si>
  <si>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</si>
  <si>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</si>
  <si>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</si>
  <si>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</si>
  <si>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</si>
  <si>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</si>
  <si>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</si>
  <si>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</si>
  <si>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</si>
  <si>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</si>
  <si>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</si>
  <si>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</si>
  <si>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</si>
  <si>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</si>
  <si>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</si>
  <si>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</si>
  <si>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</si>
  <si>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</si>
  <si>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</si>
  <si>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</si>
  <si>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</si>
  <si>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</si>
  <si>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</si>
  <si>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</si>
  <si>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</si>
  <si>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</si>
  <si>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</si>
  <si>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</si>
  <si>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</si>
  <si>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</si>
  <si>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</si>
  <si>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</si>
  <si>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</si>
  <si>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</si>
  <si>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</si>
  <si>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</si>
  <si>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</si>
  <si>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</si>
  <si>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</si>
  <si>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</si>
  <si>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</si>
  <si>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</si>
  <si>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</si>
  <si>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</si>
  <si>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</si>
  <si>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</si>
  <si>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</si>
  <si>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</si>
  <si>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</si>
  <si>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</si>
  <si>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</si>
  <si>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</si>
  <si>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</si>
  <si>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</si>
  <si>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</si>
  <si>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</si>
  <si>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</si>
  <si>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</si>
  <si>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</si>
  <si>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</si>
  <si>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</si>
  <si>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</si>
  <si>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</si>
  <si>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</si>
  <si>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</si>
  <si>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</si>
  <si>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</si>
  <si>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</si>
  <si>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</si>
  <si>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</si>
  <si>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</si>
  <si>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</si>
  <si>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</si>
  <si>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</si>
  <si>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</si>
  <si>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</si>
  <si>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</si>
  <si>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</si>
  <si>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</si>
  <si>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</si>
  <si>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</si>
  <si>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</si>
  <si>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</si>
  <si>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</si>
  <si>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</si>
  <si>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</si>
  <si>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</si>
  <si>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</si>
  <si>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</si>
  <si>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</si>
  <si>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</si>
  <si>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</si>
  <si>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</si>
  <si>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</si>
  <si>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</si>
  <si>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</si>
  <si>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</si>
  <si>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</si>
  <si>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</si>
  <si>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</si>
  <si>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</si>
  <si>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</si>
  <si>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</si>
  <si>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</si>
  <si>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</si>
  <si>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</si>
  <si>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</si>
  <si>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</si>
  <si>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</si>
  <si>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</si>
  <si>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</si>
  <si>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</si>
  <si>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</si>
  <si>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</si>
  <si>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</si>
  <si>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</si>
  <si>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</si>
  <si>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</si>
  <si>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</si>
  <si>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</si>
  <si>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</si>
  <si>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</si>
  <si>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</si>
  <si>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</si>
  <si>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</si>
  <si>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</si>
  <si>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</si>
  <si>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</si>
  <si>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</si>
  <si>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</si>
  <si>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</si>
  <si>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</si>
  <si>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</si>
  <si>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</si>
  <si>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</si>
  <si>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</si>
  <si>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</si>
  <si>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</si>
  <si>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</si>
  <si>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</si>
  <si>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</si>
  <si>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</si>
  <si>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</si>
  <si>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</si>
  <si>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</si>
  <si>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</si>
  <si>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</si>
  <si>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</si>
  <si>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</si>
  <si>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</si>
  <si>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</si>
  <si>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</si>
  <si>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</si>
  <si>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</si>
  <si>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</si>
  <si>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</si>
  <si>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</si>
  <si>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</si>
  <si>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</si>
  <si>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</si>
  <si>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</si>
  <si>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</si>
  <si>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</si>
  <si>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</si>
  <si>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</si>
  <si>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</si>
  <si>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</si>
  <si>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</si>
  <si>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</si>
  <si>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</si>
  <si>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</si>
  <si>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</si>
  <si>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</si>
  <si>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</si>
  <si>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</si>
  <si>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</si>
  <si>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</si>
  <si>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</si>
  <si>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</si>
  <si>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</si>
  <si>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</si>
  <si>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</si>
  <si>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</si>
  <si>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</si>
  <si>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</si>
  <si>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</si>
  <si>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</si>
  <si>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</si>
  <si>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</si>
  <si>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</si>
  <si>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</si>
  <si>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</si>
  <si>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</si>
  <si>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</si>
  <si>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</si>
  <si>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</si>
  <si>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</si>
  <si>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</si>
  <si>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</si>
  <si>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</si>
  <si>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</si>
  <si>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</si>
  <si>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</si>
  <si>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</si>
  <si>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</si>
  <si>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</si>
  <si>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</si>
  <si>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</si>
  <si>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</si>
  <si>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</si>
  <si>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</si>
  <si>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</si>
  <si>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</si>
  <si>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</si>
  <si>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</si>
  <si>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</si>
  <si>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</si>
  <si>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</si>
  <si>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</si>
  <si>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</si>
  <si>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</si>
  <si>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</si>
  <si>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</si>
  <si>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</si>
  <si>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</si>
  <si>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</si>
  <si>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</si>
  <si>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</si>
  <si>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</si>
  <si>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</si>
  <si>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</si>
  <si>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</si>
  <si>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</si>
  <si>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</si>
  <si>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</si>
  <si>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</si>
  <si>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</si>
  <si>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</si>
  <si>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</si>
  <si>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</si>
  <si>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</si>
  <si>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</si>
  <si>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</si>
  <si>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</si>
  <si>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</si>
  <si>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</si>
  <si>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</si>
  <si>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</si>
  <si>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</si>
  <si>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</si>
  <si>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</si>
  <si>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</si>
  <si>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</si>
  <si>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</si>
  <si>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</si>
  <si>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</si>
  <si>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</si>
  <si>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</si>
  <si>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</si>
  <si>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</si>
  <si>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</si>
  <si>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</si>
  <si>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</si>
  <si>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</si>
  <si>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</si>
  <si>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</si>
  <si>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</si>
  <si>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</si>
  <si>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</si>
  <si>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</si>
  <si>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</si>
  <si>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</si>
  <si>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</si>
  <si>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</si>
  <si>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</si>
  <si>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</si>
  <si>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</si>
  <si>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</si>
  <si>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</si>
  <si>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</si>
  <si>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</si>
  <si>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</si>
  <si>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</si>
  <si>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</si>
  <si>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</si>
  <si>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</si>
  <si>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</si>
  <si>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</si>
  <si>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</si>
  <si>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</si>
  <si>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</si>
  <si>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</si>
  <si>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</si>
  <si>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</si>
  <si>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</si>
  <si>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</si>
  <si>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</si>
  <si>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</si>
  <si>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</si>
  <si>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</si>
  <si>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</si>
  <si>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</si>
  <si>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</si>
  <si>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</si>
  <si>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</si>
  <si>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</si>
  <si>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</si>
  <si>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</si>
  <si>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</si>
  <si>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</si>
  <si>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</si>
  <si>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</si>
  <si>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</si>
  <si>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</si>
  <si>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</si>
  <si>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</si>
  <si>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</si>
  <si>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</si>
  <si>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</si>
  <si>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</si>
  <si>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</si>
  <si>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</si>
  <si>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</si>
  <si>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</si>
  <si>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</si>
  <si>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</si>
  <si>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</si>
  <si>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</si>
  <si>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</si>
  <si>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</si>
  <si>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</si>
  <si>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</si>
  <si>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</si>
  <si>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</si>
  <si>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</si>
  <si>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</si>
  <si>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</si>
  <si>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</si>
  <si>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</si>
  <si>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</si>
  <si>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</si>
  <si>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</si>
  <si>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</si>
  <si>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</si>
  <si>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</si>
  <si>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</si>
  <si>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</si>
  <si>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</si>
  <si>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</si>
  <si>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</si>
  <si>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</si>
  <si>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</si>
  <si>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</si>
  <si>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</si>
  <si>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</si>
  <si>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</si>
  <si>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</si>
  <si>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</si>
  <si>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</si>
  <si>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</si>
  <si>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</si>
  <si>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</si>
  <si>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</si>
  <si>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</si>
  <si>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</si>
  <si>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</si>
  <si>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</si>
  <si>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</si>
  <si>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</si>
  <si>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</si>
  <si>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</si>
  <si>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</si>
  <si>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</si>
  <si>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</si>
  <si>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</si>
  <si>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</si>
  <si>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</si>
  <si>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</si>
  <si>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</si>
  <si>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</si>
  <si>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</si>
  <si>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</si>
  <si>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</si>
  <si>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</si>
  <si>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</si>
  <si>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</si>
  <si>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</si>
  <si>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</si>
  <si>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</si>
  <si>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</si>
  <si>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</si>
  <si>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</si>
  <si>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</si>
  <si>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</si>
  <si>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</si>
  <si>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</si>
  <si>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</si>
  <si>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</si>
  <si>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</si>
  <si>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</si>
  <si>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</si>
  <si>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</si>
  <si>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</si>
  <si>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</si>
  <si>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</si>
  <si>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</si>
  <si>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</si>
  <si>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</si>
  <si>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</si>
  <si>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</si>
  <si>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</si>
  <si>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</si>
  <si>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</si>
  <si>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</si>
  <si>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</si>
  <si>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</si>
  <si>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</si>
  <si>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</si>
  <si>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</si>
  <si>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</si>
  <si>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</si>
  <si>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</si>
  <si>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</si>
  <si>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</si>
  <si>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</si>
  <si>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</si>
  <si>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</si>
  <si>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</si>
  <si>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</si>
  <si>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</si>
  <si>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</si>
  <si>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</si>
  <si>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</si>
  <si>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</si>
  <si>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</si>
  <si>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</si>
  <si>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</si>
  <si>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</si>
  <si>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</si>
  <si>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</si>
  <si>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</si>
  <si>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</si>
  <si>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</si>
  <si>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</si>
  <si>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</si>
  <si>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</si>
  <si>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</si>
  <si>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</si>
  <si>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</si>
  <si>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</si>
  <si>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</si>
  <si>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</si>
  <si>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</si>
  <si>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</si>
  <si>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</si>
  <si>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</si>
  <si>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</si>
  <si>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</si>
  <si>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</si>
  <si>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</si>
  <si>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</si>
  <si>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</si>
  <si>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</si>
  <si>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</si>
  <si>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</si>
  <si>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</si>
  <si>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</si>
  <si>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</si>
  <si>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</si>
  <si>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</si>
  <si>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</si>
  <si>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</si>
  <si>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</si>
  <si>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</si>
  <si>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</si>
  <si>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</si>
  <si>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</si>
  <si>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</si>
  <si>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</si>
  <si>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</si>
  <si>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</si>
  <si>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</si>
  <si>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</si>
  <si>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</si>
  <si>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</si>
  <si>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</si>
  <si>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</si>
  <si>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</si>
  <si>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</si>
  <si>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</si>
  <si>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</si>
  <si>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</si>
  <si>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</si>
  <si>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</si>
  <si>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</si>
  <si>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</si>
  <si>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</si>
  <si>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</si>
  <si>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</si>
  <si>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</si>
  <si>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</si>
  <si>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</si>
  <si>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</si>
  <si>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</si>
  <si>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</si>
  <si>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</si>
  <si>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</si>
  <si>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</si>
  <si>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</si>
  <si>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</si>
  <si>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</si>
  <si>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</si>
  <si>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</si>
  <si>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</si>
  <si>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</si>
  <si>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</si>
  <si>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</si>
  <si>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</si>
  <si>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</si>
  <si>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</si>
  <si>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</si>
  <si>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</si>
  <si>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</si>
  <si>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</si>
  <si>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</si>
  <si>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</si>
  <si>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</si>
  <si>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</si>
  <si>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</si>
  <si>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</si>
  <si>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</si>
  <si>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</si>
  <si>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</si>
  <si>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</si>
  <si>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</si>
  <si>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</si>
  <si>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</si>
  <si>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</si>
  <si>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</si>
  <si>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</si>
  <si>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</si>
  <si>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</si>
  <si>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</si>
  <si>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</si>
  <si>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</si>
  <si>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</si>
  <si>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</si>
  <si>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</si>
  <si>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</si>
  <si>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</si>
  <si>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</si>
  <si>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</si>
  <si>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</si>
  <si>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</si>
  <si>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</si>
  <si>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</si>
  <si>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</si>
  <si>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</si>
  <si>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</si>
  <si>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</si>
  <si>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</si>
  <si>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</si>
  <si>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</si>
  <si>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</si>
  <si>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</si>
  <si>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</si>
  <si>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</si>
  <si>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</si>
  <si>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</si>
  <si>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</si>
  <si>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</si>
  <si>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</si>
  <si>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</si>
  <si>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</si>
  <si>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</si>
  <si>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</si>
  <si>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</si>
  <si>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</si>
  <si>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</si>
  <si>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</si>
  <si>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</si>
  <si>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</si>
  <si>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</si>
  <si>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</si>
  <si>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</si>
  <si>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</si>
  <si>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</si>
  <si>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</si>
  <si>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</si>
  <si>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</si>
  <si>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</si>
  <si>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</si>
  <si>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</si>
  <si>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</si>
  <si>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</si>
  <si>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</si>
  <si>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</si>
  <si>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</si>
  <si>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</si>
  <si>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</si>
  <si>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</si>
  <si>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</si>
  <si>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</si>
  <si>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</si>
  <si>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</si>
  <si>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</si>
  <si>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</si>
  <si>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</si>
  <si>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</si>
  <si>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</si>
  <si>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</si>
  <si>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</si>
  <si>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</si>
  <si>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</si>
  <si>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</si>
  <si>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</si>
  <si>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</si>
  <si>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</si>
  <si>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</si>
  <si>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</si>
  <si>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</si>
  <si>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</si>
  <si>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</si>
  <si>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</si>
  <si>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</si>
  <si>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</si>
  <si>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</si>
  <si>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</si>
  <si>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</si>
  <si>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</si>
  <si>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</si>
  <si>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</si>
  <si>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</si>
  <si>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</si>
  <si>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</si>
  <si>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</si>
  <si>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</si>
  <si>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</si>
  <si>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</si>
  <si>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</si>
  <si>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</si>
  <si>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</si>
  <si>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</si>
  <si>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</si>
  <si>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</si>
  <si>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</si>
  <si>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</si>
  <si>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</si>
  <si>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</si>
  <si>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</si>
  <si>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</si>
  <si>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</si>
  <si>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</si>
  <si>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</si>
  <si>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</si>
  <si>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</si>
  <si>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</si>
  <si>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</si>
  <si>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</si>
  <si>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</si>
  <si>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</si>
  <si>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</si>
  <si>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</si>
  <si>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</si>
  <si>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</si>
  <si>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</si>
  <si>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</si>
  <si>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</si>
  <si>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</si>
  <si>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</si>
  <si>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</si>
  <si>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</si>
  <si>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</si>
  <si>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</si>
  <si>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</si>
  <si>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</si>
  <si>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</si>
  <si>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</si>
  <si>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</si>
  <si>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</si>
  <si>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</si>
  <si>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</si>
  <si>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</si>
  <si>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</si>
  <si>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</si>
  <si>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</si>
  <si>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</si>
  <si>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</si>
  <si>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</si>
  <si>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</si>
  <si>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</si>
  <si>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</si>
  <si>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</si>
  <si>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</si>
  <si>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</si>
  <si>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</si>
  <si>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</si>
  <si>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</si>
  <si>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</si>
  <si>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</si>
  <si>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</si>
  <si>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</si>
  <si>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</si>
  <si>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</si>
  <si>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</si>
  <si>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</si>
  <si>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</si>
  <si>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</si>
  <si>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</si>
  <si>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</si>
  <si>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</si>
  <si>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</si>
  <si>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</si>
  <si>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</si>
  <si>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</si>
  <si>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</si>
  <si>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</si>
  <si>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</si>
  <si>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</si>
  <si>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</si>
  <si>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</si>
  <si>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</si>
  <si>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</si>
  <si>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</si>
  <si>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</si>
  <si>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</si>
  <si>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</si>
  <si>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</si>
  <si>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</si>
  <si>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</si>
  <si>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</si>
  <si>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</si>
  <si>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</si>
  <si>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</si>
  <si>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</si>
  <si>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</si>
  <si>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</si>
  <si>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</si>
  <si>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</si>
  <si>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</si>
  <si>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</si>
  <si>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</si>
  <si>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</si>
  <si>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</si>
  <si>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</si>
  <si>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</si>
  <si>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</si>
  <si>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</si>
  <si>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</si>
  <si>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</si>
  <si>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</si>
  <si>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</si>
  <si>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</si>
  <si>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</si>
  <si>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</si>
  <si>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</si>
  <si>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</si>
  <si>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</si>
  <si>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</si>
  <si>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</si>
  <si>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</si>
  <si>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</si>
  <si>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</si>
  <si>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</si>
  <si>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</si>
  <si>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</si>
  <si>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</si>
  <si>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</si>
  <si>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</si>
  <si>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</si>
  <si>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</si>
  <si>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</si>
  <si>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</si>
  <si>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</si>
  <si>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</si>
  <si>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</si>
  <si>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</si>
  <si>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</si>
  <si>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</si>
  <si>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</si>
  <si>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</si>
  <si>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</si>
  <si>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</si>
  <si>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</si>
  <si>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</si>
  <si>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</si>
  <si>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</si>
  <si>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</si>
  <si>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</si>
  <si>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</si>
  <si>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</si>
  <si>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</si>
  <si>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</si>
  <si>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</si>
  <si>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</si>
  <si>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</si>
  <si>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</si>
  <si>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</si>
  <si>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</si>
  <si>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</si>
  <si>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</si>
  <si>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</si>
  <si>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</si>
  <si>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</si>
  <si>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</si>
  <si>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</si>
  <si>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</si>
  <si>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</si>
  <si>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</si>
  <si>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</si>
  <si>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</si>
  <si>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</si>
  <si>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</si>
  <si>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</si>
  <si>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</si>
  <si>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</si>
  <si>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</si>
  <si>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</si>
  <si>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</si>
  <si>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</si>
  <si>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</si>
  <si>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</si>
  <si>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</si>
  <si>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</si>
  <si>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</si>
  <si>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</si>
  <si>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</si>
  <si>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</si>
  <si>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</si>
  <si>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</si>
  <si>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</si>
  <si>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</si>
  <si>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</si>
  <si>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</si>
  <si>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</si>
  <si>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</si>
  <si>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</si>
  <si>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</si>
  <si>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</si>
  <si>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</si>
  <si>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</si>
  <si>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</si>
  <si>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</si>
  <si>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</si>
  <si>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</si>
  <si>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</si>
  <si>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</si>
  <si>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</si>
  <si>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</si>
  <si>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</si>
  <si>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</si>
  <si>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</si>
  <si>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</si>
  <si>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</si>
  <si>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</si>
  <si>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</si>
  <si>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</si>
  <si>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</si>
  <si>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</si>
  <si>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</si>
  <si>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</si>
  <si>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</si>
  <si>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</si>
  <si>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</si>
  <si>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</si>
  <si>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</si>
  <si>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</si>
  <si>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</si>
  <si>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</si>
  <si>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</si>
  <si>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</si>
  <si>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</si>
  <si>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</si>
  <si>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</si>
  <si>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</si>
  <si>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</si>
  <si>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</si>
  <si>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</si>
  <si>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</si>
  <si>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</si>
  <si>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</si>
  <si>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</si>
  <si>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</si>
  <si>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</si>
  <si>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</si>
  <si>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</si>
  <si>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</si>
  <si>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</si>
  <si>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</si>
  <si>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</si>
  <si>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</si>
  <si>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</si>
  <si>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</si>
  <si>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</si>
  <si>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</si>
  <si>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</si>
  <si>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</si>
  <si>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</si>
  <si>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</si>
  <si>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</si>
  <si>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</si>
  <si>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</si>
  <si>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</si>
  <si>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</si>
  <si>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</si>
  <si>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</si>
  <si>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</si>
  <si>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</si>
  <si>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</si>
  <si>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</si>
  <si>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</si>
  <si>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</si>
  <si>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</si>
  <si>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</si>
  <si>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</si>
  <si>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</si>
  <si>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</si>
  <si>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</si>
  <si>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</si>
  <si>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</si>
  <si>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</si>
  <si>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</si>
  <si>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</si>
  <si>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</si>
  <si>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</si>
  <si>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</si>
  <si>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</si>
  <si>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</si>
  <si>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</si>
  <si>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</si>
  <si>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</si>
  <si>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</si>
  <si>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</si>
  <si>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</si>
  <si>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</si>
  <si>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</si>
  <si>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</si>
  <si>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</si>
  <si>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</si>
  <si>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</si>
  <si>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</si>
  <si>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</si>
  <si>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</si>
  <si>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</si>
  <si>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</si>
  <si>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</si>
  <si>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</si>
  <si>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</si>
  <si>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</si>
  <si>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</si>
  <si>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</si>
  <si>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</si>
  <si>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</si>
  <si>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</si>
  <si>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</si>
  <si>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</si>
  <si>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</si>
  <si>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</si>
  <si>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</si>
  <si>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</si>
  <si>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</si>
  <si>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</si>
  <si>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</si>
  <si>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</si>
  <si>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</si>
  <si>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</si>
  <si>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</si>
  <si>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</si>
  <si>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</si>
  <si>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</si>
  <si>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</si>
  <si>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</si>
  <si>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</si>
  <si>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</si>
  <si>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</si>
  <si>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</si>
  <si>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</si>
  <si>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</si>
  <si>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</si>
  <si>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</si>
  <si>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</si>
  <si>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</si>
  <si>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</si>
  <si>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</si>
  <si>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</si>
  <si>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</si>
  <si>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</si>
  <si>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</si>
  <si>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</si>
  <si>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</si>
  <si>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</si>
  <si>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</si>
  <si>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</si>
  <si>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</si>
  <si>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</si>
  <si>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</si>
  <si>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</si>
  <si>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</si>
  <si>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</si>
  <si>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</si>
  <si>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</si>
  <si>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</si>
  <si>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</si>
  <si>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</si>
  <si>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</si>
  <si>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</si>
  <si>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</si>
  <si>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</si>
  <si>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</si>
  <si>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</si>
  <si>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</si>
  <si>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</si>
  <si>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</si>
  <si>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</si>
  <si>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</si>
  <si>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</si>
  <si>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</si>
  <si>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</si>
  <si>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</si>
  <si>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</si>
  <si>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</si>
  <si>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</si>
  <si>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</si>
  <si>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</si>
  <si>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</si>
  <si>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</si>
  <si>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</si>
  <si>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</si>
  <si>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</si>
  <si>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</si>
  <si>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</si>
  <si>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</si>
  <si>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</si>
  <si>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</si>
  <si>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</si>
  <si>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</si>
  <si>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</si>
  <si>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</si>
  <si>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</si>
  <si>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</si>
  <si>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</si>
  <si>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</si>
  <si>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</si>
  <si>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</si>
  <si>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</si>
  <si>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</si>
  <si>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</si>
  <si>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</si>
  <si>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</si>
  <si>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</si>
  <si>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</si>
  <si>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</si>
  <si>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</si>
  <si>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</si>
  <si>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</si>
  <si>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</si>
  <si>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</si>
  <si>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</si>
  <si>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</si>
  <si>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</si>
  <si>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</si>
  <si>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</si>
  <si>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</si>
  <si>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</si>
  <si>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</si>
  <si>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</si>
  <si>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</si>
  <si>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</si>
  <si>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</si>
  <si>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</si>
  <si>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</si>
  <si>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</si>
  <si>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</si>
  <si>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</si>
  <si>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</si>
  <si>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</si>
  <si>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</si>
  <si>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</si>
  <si>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</si>
  <si>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</si>
  <si>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</si>
  <si>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</si>
  <si>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</si>
  <si>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</si>
  <si>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</si>
  <si>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</si>
  <si>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</si>
  <si>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</si>
  <si>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</si>
  <si>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</si>
  <si>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</si>
  <si>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</si>
  <si>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</si>
  <si>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</si>
  <si>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</si>
  <si>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</si>
  <si>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</si>
  <si>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</si>
  <si>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</si>
  <si>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</si>
  <si>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</si>
  <si>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</si>
  <si>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</si>
  <si>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</si>
  <si>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</si>
  <si>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</si>
  <si>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</si>
  <si>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</si>
  <si>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</si>
  <si>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</si>
  <si>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</si>
  <si>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</si>
  <si>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</si>
  <si>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</si>
  <si>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</si>
  <si>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</si>
  <si>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</si>
  <si>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</si>
  <si>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</si>
  <si>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</si>
  <si>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</si>
  <si>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</si>
  <si>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</si>
  <si>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</si>
  <si>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</si>
  <si>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</si>
  <si>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</si>
  <si>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</si>
  <si>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</si>
  <si>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</si>
  <si>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</si>
  <si>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</si>
  <si>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</si>
  <si>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</si>
  <si>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</si>
  <si>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</si>
  <si>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</si>
  <si>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</si>
  <si>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</si>
  <si>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</si>
  <si>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</si>
  <si>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</si>
  <si>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</si>
  <si>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</si>
  <si>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</si>
  <si>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</si>
  <si>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</si>
  <si>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</si>
  <si>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</si>
  <si>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</si>
  <si>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</si>
  <si>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</si>
  <si>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</si>
  <si>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</si>
  <si>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</si>
  <si>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</si>
  <si>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</si>
  <si>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</si>
  <si>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</si>
  <si>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</si>
  <si>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</si>
  <si>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</si>
  <si>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</si>
  <si>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</si>
  <si>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</si>
  <si>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</si>
  <si>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</si>
  <si>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</si>
  <si>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</si>
  <si>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</si>
  <si>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</si>
  <si>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</si>
  <si>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</si>
  <si>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</si>
  <si>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</si>
  <si>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</si>
  <si>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</si>
  <si>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</si>
  <si>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</si>
  <si>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</si>
  <si>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</si>
  <si>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</si>
  <si>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</si>
  <si>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</si>
  <si>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</si>
  <si>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</si>
  <si>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</si>
  <si>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</si>
  <si>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</si>
  <si>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</si>
  <si>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</si>
  <si>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</si>
  <si>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</si>
  <si>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</si>
  <si>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</si>
  <si>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</si>
  <si>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</si>
  <si>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</si>
  <si>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</si>
  <si>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</si>
  <si>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</si>
  <si>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</si>
  <si>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</si>
  <si>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</si>
  <si>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</si>
  <si>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</si>
  <si>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</si>
  <si>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</si>
  <si>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</si>
  <si>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</si>
  <si>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</si>
  <si>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</si>
  <si>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</si>
  <si>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</si>
  <si>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</si>
  <si>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</si>
  <si>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</si>
  <si>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</si>
  <si>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</si>
  <si>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</si>
  <si>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</si>
  <si>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</si>
  <si>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</si>
  <si>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</si>
  <si>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</si>
  <si>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</si>
  <si>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</si>
  <si>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</si>
  <si>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</si>
  <si>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</si>
  <si>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</si>
  <si>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</si>
  <si>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</si>
  <si>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</si>
  <si>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</si>
  <si>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</si>
  <si>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</si>
  <si>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</si>
  <si>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</si>
  <si>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</si>
  <si>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</si>
  <si>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</si>
  <si>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</si>
  <si>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</si>
  <si>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</si>
  <si>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</si>
  <si>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</si>
  <si>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</si>
  <si>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</si>
  <si>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</si>
  <si>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</si>
  <si>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</si>
  <si>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</si>
  <si>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</si>
  <si>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</si>
  <si>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</si>
  <si>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</si>
  <si>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</si>
  <si>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</si>
  <si>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</si>
  <si>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</si>
  <si>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</si>
  <si>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</si>
  <si>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</si>
  <si>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</si>
  <si>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</si>
  <si>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</si>
  <si>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</si>
  <si>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</si>
  <si>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</si>
  <si>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</si>
  <si>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</si>
  <si>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</si>
  <si>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</si>
  <si>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</si>
  <si>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</si>
  <si>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</si>
  <si>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</si>
  <si>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</si>
  <si>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</si>
  <si>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</si>
  <si>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</si>
  <si>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</si>
  <si>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</si>
  <si>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</si>
  <si>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</si>
  <si>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</si>
  <si>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</si>
  <si>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</si>
  <si>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</si>
  <si>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</si>
  <si>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</si>
  <si>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</si>
  <si>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</si>
  <si>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</si>
  <si>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</si>
  <si>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</si>
  <si>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</si>
  <si>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</si>
  <si>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</si>
  <si>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</si>
  <si>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</si>
  <si>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</si>
  <si>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</si>
  <si>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</si>
  <si>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</si>
  <si>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</si>
  <si>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</si>
  <si>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</si>
  <si>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</si>
  <si>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</si>
  <si>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</si>
  <si>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</si>
  <si>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</si>
  <si>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</si>
  <si>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</si>
  <si>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</si>
  <si>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</si>
  <si>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</si>
  <si>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</si>
  <si>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</si>
  <si>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</si>
  <si>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</si>
  <si>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</si>
  <si>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</si>
  <si>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</si>
  <si>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</si>
  <si>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</si>
  <si>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</si>
  <si>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</si>
  <si>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</si>
  <si>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</si>
  <si>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</si>
  <si>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</si>
  <si>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</si>
  <si>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</si>
  <si>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</si>
  <si>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</si>
  <si>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</si>
  <si>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</si>
  <si>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</si>
  <si>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</si>
  <si>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</si>
  <si>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</si>
  <si>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</si>
  <si>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</si>
  <si>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</si>
  <si>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</si>
  <si>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</si>
  <si>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</si>
  <si>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</si>
  <si>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</si>
  <si>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</si>
  <si>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</si>
  <si>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</si>
  <si>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</si>
  <si>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</si>
  <si>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</si>
  <si>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</si>
  <si>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</si>
  <si>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</si>
  <si>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</si>
  <si>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</si>
  <si>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</si>
  <si>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</si>
  <si>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</si>
  <si>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</si>
  <si>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</si>
  <si>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</si>
  <si>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</si>
  <si>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</si>
  <si>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</si>
  <si>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</si>
  <si>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</si>
  <si>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</si>
  <si>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</si>
  <si>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</si>
  <si>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</si>
  <si>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</si>
  <si>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</si>
  <si>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</si>
  <si>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</si>
  <si>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</si>
  <si>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</si>
  <si>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</si>
  <si>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</si>
  <si>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</si>
  <si>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</si>
  <si>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</si>
  <si>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</si>
  <si>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</si>
  <si>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</si>
  <si>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</si>
  <si>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</si>
  <si>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</si>
  <si>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</si>
  <si>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</si>
  <si>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</si>
  <si>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</si>
  <si>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</si>
  <si>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</si>
  <si>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</si>
  <si>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</si>
  <si>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</si>
  <si>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</si>
  <si>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</si>
  <si>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</si>
  <si>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</si>
  <si>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</si>
  <si>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</si>
  <si>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</si>
  <si>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</si>
  <si>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</si>
  <si>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</si>
  <si>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</si>
  <si>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</si>
  <si>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</si>
  <si>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</si>
  <si>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</si>
  <si>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</si>
  <si>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</si>
  <si>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</si>
  <si>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</si>
  <si>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</si>
  <si>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</si>
  <si>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</si>
  <si>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</si>
  <si>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</si>
  <si>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</si>
  <si>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</si>
  <si>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</si>
  <si>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</si>
  <si>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</si>
  <si>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</si>
  <si>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</si>
  <si>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</si>
  <si>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</si>
  <si>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</si>
  <si>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</si>
  <si>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</si>
  <si>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</si>
  <si>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</si>
  <si>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</si>
  <si>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</si>
  <si>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</si>
  <si>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</si>
  <si>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</si>
  <si>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</si>
  <si>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</si>
  <si>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</si>
  <si>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</si>
  <si>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</si>
  <si>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</si>
  <si>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</si>
  <si>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</si>
  <si>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</si>
  <si>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</si>
  <si>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</si>
  <si>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</si>
  <si>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</si>
  <si>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</si>
  <si>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</si>
  <si>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</si>
  <si>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</si>
  <si>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</si>
  <si>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</si>
  <si>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</si>
  <si>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</si>
  <si>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</si>
  <si>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</si>
  <si>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</si>
  <si>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</si>
  <si>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</si>
  <si>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</si>
  <si>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</si>
  <si>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</si>
  <si>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</si>
  <si>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</si>
  <si>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</si>
  <si>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</si>
  <si>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</si>
  <si>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</si>
  <si>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</si>
  <si>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</si>
  <si>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</si>
  <si>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</si>
  <si>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</si>
  <si>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</si>
  <si>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</si>
  <si>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</si>
  <si>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</si>
  <si>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</si>
  <si>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</si>
  <si>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</si>
  <si>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</si>
  <si>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</si>
  <si>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</si>
  <si>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</si>
  <si>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</si>
  <si>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</si>
  <si>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</si>
  <si>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</si>
  <si>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</si>
  <si>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</si>
  <si>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</si>
  <si>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</si>
  <si>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</si>
  <si>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</si>
  <si>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</si>
  <si>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</si>
  <si>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</si>
  <si>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</si>
  <si>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</si>
  <si>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</si>
  <si>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</si>
  <si>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</si>
  <si>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</si>
  <si>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</si>
  <si>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</si>
  <si>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</si>
  <si>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</si>
  <si>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</si>
  <si>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</si>
  <si>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</si>
  <si>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</si>
  <si>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</si>
  <si>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</si>
  <si>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</si>
  <si>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</si>
  <si>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</si>
  <si>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</si>
  <si>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</si>
  <si>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</si>
  <si>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</si>
  <si>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</si>
  <si>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</si>
  <si>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</si>
  <si>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</si>
  <si>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</si>
  <si>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</si>
  <si>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</si>
  <si>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</si>
  <si>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</si>
  <si>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</si>
  <si>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</si>
  <si>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</si>
  <si>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</si>
  <si>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</si>
  <si>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</si>
  <si>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</si>
  <si>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</si>
  <si>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</si>
  <si>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</si>
  <si>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</si>
  <si>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</si>
  <si>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</si>
  <si>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</si>
  <si>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</si>
  <si>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</si>
  <si>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</si>
  <si>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</si>
  <si>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</si>
  <si>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</si>
  <si>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</si>
  <si>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</si>
  <si>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</si>
  <si>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</si>
  <si>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</si>
  <si>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</si>
  <si>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</si>
  <si>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</si>
  <si>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</si>
  <si>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</si>
  <si>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</si>
  <si>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</si>
  <si>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</si>
  <si>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</si>
  <si>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</si>
  <si>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</si>
  <si>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</si>
  <si>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</si>
  <si>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</si>
  <si>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</si>
  <si>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</si>
  <si>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</si>
  <si>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</si>
  <si>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</si>
  <si>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</si>
  <si>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</si>
  <si>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</si>
  <si>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</si>
  <si>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</si>
  <si>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</si>
  <si>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</si>
  <si>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</si>
  <si>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</si>
  <si>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</si>
  <si>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</si>
  <si>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</si>
  <si>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</si>
  <si>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</si>
  <si>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</si>
  <si>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</si>
  <si>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</si>
  <si>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</si>
  <si>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</si>
  <si>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</si>
  <si>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</si>
  <si>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</si>
  <si>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</si>
  <si>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</si>
  <si>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</si>
  <si>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</si>
  <si>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</si>
  <si>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</si>
  <si>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</si>
  <si>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</si>
  <si>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</si>
  <si>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</si>
  <si>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</si>
  <si>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</si>
  <si>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</si>
  <si>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</si>
  <si>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</si>
  <si>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</si>
  <si>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</si>
  <si>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</si>
  <si>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</si>
  <si>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</si>
  <si>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</si>
  <si>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</si>
  <si>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</si>
  <si>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</si>
  <si>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</si>
  <si>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</si>
  <si>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</si>
  <si>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</si>
  <si>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</si>
  <si>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</si>
  <si>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</si>
  <si>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</si>
  <si>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</si>
  <si>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</si>
  <si>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</si>
  <si>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</si>
  <si>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</si>
  <si>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</si>
  <si>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</si>
  <si>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</si>
  <si>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</si>
  <si>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</si>
  <si>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</si>
  <si>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</si>
  <si>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</si>
  <si>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</si>
  <si>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</si>
  <si>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</si>
  <si>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</si>
  <si>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</si>
  <si>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</si>
  <si>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</si>
  <si>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</si>
  <si>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</si>
  <si>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</si>
  <si>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</si>
  <si>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</si>
  <si>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</si>
  <si>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</si>
  <si>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</si>
  <si>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</si>
  <si>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</si>
  <si>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</si>
  <si>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</si>
  <si>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</si>
  <si>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</si>
  <si>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</si>
  <si>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</si>
  <si>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</si>
  <si>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</si>
  <si>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</si>
  <si>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</si>
  <si>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</si>
  <si>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</si>
  <si>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</si>
  <si>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</si>
  <si>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</si>
  <si>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</si>
  <si>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</si>
  <si>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</si>
  <si>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</si>
  <si>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</si>
  <si>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</si>
  <si>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</si>
  <si>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</si>
  <si>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</si>
  <si>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</si>
  <si>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</si>
  <si>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</si>
  <si>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</si>
  <si>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</si>
  <si>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</si>
  <si>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</si>
  <si>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</si>
  <si>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</si>
  <si>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</si>
  <si>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</si>
  <si>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</si>
  <si>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</si>
  <si>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</si>
  <si>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</si>
  <si>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</si>
  <si>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</si>
  <si>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</si>
  <si>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</si>
  <si>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</si>
  <si>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</si>
  <si>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</si>
  <si>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</si>
  <si>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</si>
  <si>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</si>
  <si>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</si>
  <si>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</si>
  <si>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</si>
  <si>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</si>
  <si>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</si>
  <si>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</si>
  <si>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</si>
  <si>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</si>
  <si>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</si>
  <si>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</si>
  <si>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</si>
  <si>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</si>
  <si>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</si>
  <si>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</si>
  <si>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</si>
  <si>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</si>
  <si>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</si>
  <si>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</si>
  <si>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</si>
  <si>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</si>
  <si>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</si>
  <si>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</si>
  <si>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</si>
  <si>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</si>
  <si>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</si>
  <si>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</si>
  <si>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</si>
  <si>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</si>
  <si>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</si>
  <si>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</si>
  <si>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</si>
  <si>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</si>
  <si>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</si>
  <si>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</si>
  <si>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</si>
  <si>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</si>
  <si>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</si>
  <si>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</si>
  <si>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</si>
  <si>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</si>
  <si>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</si>
  <si>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</si>
  <si>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</si>
  <si>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</si>
  <si>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</si>
  <si>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</si>
  <si>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</si>
  <si>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</si>
  <si>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</si>
  <si>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</si>
  <si>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</si>
  <si>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</si>
  <si>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</si>
  <si>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</si>
  <si>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</si>
  <si>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</si>
  <si>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</si>
  <si>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</si>
  <si>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</si>
  <si>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</si>
  <si>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</si>
  <si>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</si>
  <si>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</si>
  <si>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</si>
  <si>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</si>
  <si>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</si>
  <si>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</si>
  <si>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</si>
  <si>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</si>
  <si>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</si>
  <si>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</si>
  <si>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</si>
  <si>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</si>
  <si>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</si>
  <si>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</si>
  <si>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</si>
  <si>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</si>
  <si>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</si>
  <si>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</si>
  <si>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</si>
  <si>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</si>
  <si>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</si>
  <si>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</si>
  <si>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</si>
  <si>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</si>
  <si>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</si>
  <si>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</si>
  <si>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</si>
  <si>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</si>
  <si>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</si>
  <si>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</si>
  <si>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</si>
  <si>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</si>
  <si>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</si>
  <si>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</si>
  <si>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</si>
  <si>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</si>
  <si>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</si>
  <si>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</si>
  <si>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</si>
  <si>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</si>
  <si>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</si>
  <si>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</si>
  <si>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</si>
  <si>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</si>
  <si>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</si>
  <si>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</si>
  <si>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</si>
  <si>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</si>
  <si>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</si>
  <si>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</si>
  <si>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</si>
  <si>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</si>
  <si>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</si>
  <si>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</si>
  <si>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</si>
  <si>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</si>
  <si>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</si>
  <si>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</si>
  <si>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</si>
  <si>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</si>
  <si>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</si>
  <si>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</si>
  <si>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</si>
  <si>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</si>
  <si>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</si>
  <si>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</si>
  <si>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</si>
  <si>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</si>
  <si>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</si>
  <si>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</si>
  <si>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</si>
  <si>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</si>
  <si>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</si>
  <si>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</si>
  <si>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</si>
  <si>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</si>
  <si>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</si>
  <si>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</si>
  <si>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</si>
  <si>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</si>
  <si>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</si>
  <si>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</si>
  <si>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</si>
  <si>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</si>
  <si>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</si>
  <si>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</si>
  <si>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</si>
  <si>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</si>
  <si>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</si>
  <si>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</si>
  <si>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</si>
  <si>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</si>
  <si>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</si>
  <si>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</si>
  <si>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</si>
  <si>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</si>
  <si>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</si>
  <si>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</si>
  <si>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</si>
  <si>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</si>
  <si>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</si>
  <si>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</si>
  <si>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</si>
  <si>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</si>
  <si>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</si>
  <si>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</si>
  <si>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</si>
  <si>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</si>
  <si>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</si>
  <si>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</si>
  <si>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</si>
  <si>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</si>
  <si>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</si>
  <si>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</si>
  <si>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</si>
  <si>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</si>
  <si>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</si>
  <si>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</si>
  <si>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</si>
  <si>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</si>
  <si>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</si>
  <si>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</si>
  <si>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</si>
  <si>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</si>
  <si>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</si>
  <si>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</si>
  <si>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</si>
  <si>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</si>
  <si>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</si>
  <si>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</si>
  <si>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</si>
  <si>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</si>
  <si>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</si>
  <si>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</si>
  <si>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</si>
  <si>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</si>
  <si>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</si>
  <si>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</si>
  <si>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</si>
  <si>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</si>
  <si>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</si>
  <si>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</si>
  <si>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</si>
  <si>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</si>
  <si>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</si>
  <si>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</si>
  <si>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</si>
  <si>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</si>
  <si>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</si>
  <si>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</si>
  <si>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</si>
  <si>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</si>
  <si>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</si>
  <si>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</si>
  <si>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</si>
  <si>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</si>
  <si>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</si>
  <si>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</si>
  <si>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</si>
  <si>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</si>
  <si>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</si>
  <si>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</si>
  <si>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</si>
  <si>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</si>
  <si>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</si>
  <si>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</si>
  <si>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</si>
  <si>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</si>
  <si>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</si>
  <si>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</si>
  <si>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</si>
  <si>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</si>
  <si>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</si>
  <si>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</si>
  <si>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</si>
  <si>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</si>
  <si>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</si>
  <si>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</si>
  <si>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</si>
  <si>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</si>
  <si>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</si>
  <si>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</si>
  <si>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</si>
  <si>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</si>
  <si>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</si>
  <si>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</si>
  <si>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</si>
  <si>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</si>
  <si>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</si>
  <si>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</si>
  <si>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</si>
  <si>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</si>
  <si>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</si>
  <si>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</si>
  <si>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</si>
  <si>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</si>
  <si>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</si>
  <si>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</si>
  <si>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</si>
  <si>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</si>
  <si>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</si>
  <si>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</si>
  <si>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</si>
  <si>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</si>
  <si>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</si>
  <si>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</si>
  <si>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</si>
  <si>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</si>
  <si>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</si>
  <si>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</si>
  <si>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</si>
  <si>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</si>
  <si>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</si>
  <si>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</si>
  <si>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</si>
  <si>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</si>
  <si>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</si>
  <si>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</si>
  <si>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</si>
  <si>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</si>
  <si>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</si>
  <si>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</si>
  <si>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</si>
  <si>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</si>
  <si>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</si>
  <si>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</si>
  <si>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</si>
  <si>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</si>
  <si>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</si>
  <si>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</si>
  <si>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</si>
  <si>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</si>
  <si>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</si>
  <si>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</si>
  <si>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</si>
  <si>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</si>
  <si>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</si>
  <si>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</si>
  <si>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</si>
  <si>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</si>
  <si>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</si>
  <si>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</si>
  <si>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</si>
  <si>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</si>
  <si>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</si>
  <si>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</si>
  <si>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</si>
  <si>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</si>
  <si>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</si>
  <si>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</si>
  <si>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</si>
  <si>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</si>
  <si>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</si>
  <si>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</si>
  <si>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</si>
  <si>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</si>
  <si>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</si>
  <si>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</si>
  <si>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</si>
  <si>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</si>
  <si>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</si>
  <si>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</si>
  <si>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</si>
  <si>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</si>
  <si>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</si>
  <si>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</si>
  <si>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</si>
  <si>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</si>
  <si>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</si>
  <si>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</si>
  <si>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</si>
  <si>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</si>
  <si>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</si>
  <si>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</si>
  <si>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</si>
  <si>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</si>
  <si>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</si>
  <si>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</si>
  <si>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</si>
  <si>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</si>
  <si>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</si>
  <si>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</si>
  <si>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</si>
  <si>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</si>
  <si>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</si>
  <si>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</si>
  <si>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</si>
  <si>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</si>
  <si>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</si>
  <si>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</si>
  <si>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</si>
  <si>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</si>
  <si>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</si>
  <si>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</si>
  <si>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</si>
  <si>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</si>
  <si>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</si>
  <si>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</si>
  <si>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</si>
  <si>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</si>
  <si>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</si>
  <si>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</si>
  <si>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</si>
  <si>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</si>
  <si>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</si>
  <si>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</si>
  <si>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</si>
  <si>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</si>
  <si>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</si>
  <si>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</si>
  <si>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</si>
  <si>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</si>
  <si>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</si>
  <si>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</si>
  <si>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</si>
  <si>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</si>
  <si>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</si>
  <si>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</si>
  <si>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</si>
  <si>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</si>
  <si>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</si>
  <si>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</si>
  <si>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</si>
  <si>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</si>
  <si>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</si>
  <si>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</si>
  <si>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</si>
  <si>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</si>
  <si>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</si>
  <si>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</si>
  <si>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</si>
  <si>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</si>
  <si>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</si>
  <si>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</si>
  <si>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</si>
  <si>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</si>
  <si>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</si>
  <si>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</si>
  <si>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</si>
  <si>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</si>
  <si>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</si>
  <si>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</si>
  <si>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</si>
  <si>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</si>
  <si>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</si>
  <si>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</si>
  <si>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</si>
  <si>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</si>
  <si>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</si>
  <si>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</si>
  <si>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</si>
  <si>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</si>
  <si>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</si>
  <si>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</si>
  <si>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</si>
  <si>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</si>
  <si>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</si>
  <si>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</si>
  <si>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</si>
  <si>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</si>
  <si>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</si>
  <si>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</si>
  <si>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</si>
  <si>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</si>
  <si>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</si>
  <si>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</si>
  <si>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</si>
  <si>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</si>
  <si>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</si>
  <si>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</si>
  <si>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</si>
  <si>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</si>
  <si>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</si>
  <si>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</si>
  <si>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</si>
  <si>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</si>
  <si>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</si>
  <si>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</si>
  <si>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</si>
  <si>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</si>
  <si>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</si>
  <si>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</si>
  <si>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</si>
  <si>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</si>
  <si>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</si>
  <si>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</si>
  <si>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</si>
  <si>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</si>
  <si>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</si>
  <si>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</si>
  <si>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</si>
  <si>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</si>
  <si>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</si>
  <si>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</si>
  <si>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</si>
  <si>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</si>
  <si>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</si>
  <si>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</si>
  <si>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</si>
  <si>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</si>
  <si>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</si>
  <si>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</si>
  <si>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</si>
  <si>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</si>
  <si>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</si>
  <si>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</si>
  <si>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</si>
  <si>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</si>
  <si>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</si>
  <si>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</si>
  <si>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</si>
  <si>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</si>
  <si>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</si>
  <si>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</si>
  <si>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</si>
  <si>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</si>
  <si>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</si>
  <si>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</si>
  <si>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</si>
  <si>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</si>
  <si>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</si>
  <si>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</si>
  <si>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</si>
  <si>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</si>
  <si>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</si>
  <si>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</si>
  <si>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</si>
  <si>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</si>
  <si>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</si>
  <si>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</si>
  <si>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</si>
  <si>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</si>
  <si>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</si>
  <si>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</si>
  <si>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</si>
  <si>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</si>
  <si>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</si>
  <si>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</si>
  <si>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</si>
  <si>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</si>
  <si>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</si>
  <si>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</si>
  <si>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</si>
  <si>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</si>
  <si>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</si>
  <si>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</si>
  <si>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</si>
  <si>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</si>
  <si>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</si>
  <si>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</si>
  <si>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</si>
  <si>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</si>
  <si>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</si>
  <si>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</si>
  <si>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</si>
  <si>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</si>
  <si>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</si>
  <si>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</si>
  <si>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</si>
  <si>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</si>
  <si>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</si>
  <si>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</si>
  <si>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</si>
  <si>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</si>
  <si>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</si>
  <si>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</si>
  <si>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</si>
  <si>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</si>
  <si>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</si>
  <si>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</si>
  <si>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</si>
  <si>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</si>
  <si>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</si>
  <si>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</si>
  <si>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</si>
  <si>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</si>
  <si>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</si>
  <si>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</si>
  <si>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</si>
  <si>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</si>
  <si>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</si>
  <si>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</si>
  <si>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</si>
  <si>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</si>
  <si>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</si>
  <si>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</si>
  <si>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</si>
  <si>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</si>
  <si>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</si>
  <si>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</si>
  <si>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</si>
  <si>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</si>
  <si>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</si>
  <si>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</si>
  <si>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</si>
  <si>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</si>
  <si>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</si>
  <si>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</si>
  <si>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</si>
  <si>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</si>
  <si>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</si>
  <si>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</si>
  <si>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</si>
  <si>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</si>
  <si>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</si>
  <si>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</si>
  <si>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</si>
  <si>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</si>
  <si>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</si>
  <si>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</si>
  <si>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</si>
  <si>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</si>
  <si>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</si>
  <si>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</si>
  <si>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</si>
  <si>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</si>
  <si>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</si>
  <si>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</si>
  <si>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</si>
  <si>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</si>
  <si>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</si>
  <si>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</si>
  <si>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</si>
  <si>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</si>
  <si>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</si>
  <si>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</si>
  <si>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</si>
  <si>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</si>
  <si>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</si>
  <si>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</si>
  <si>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</si>
  <si>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</si>
  <si>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</si>
  <si>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</si>
  <si>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</si>
  <si>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</si>
  <si>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</si>
  <si>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</si>
  <si>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</si>
  <si>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</si>
  <si>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</si>
  <si>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</si>
  <si>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</si>
  <si>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</si>
  <si>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</si>
  <si>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</si>
  <si>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</si>
  <si>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</si>
  <si>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</si>
  <si>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</si>
  <si>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</si>
  <si>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</si>
  <si>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</si>
  <si>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</si>
  <si>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</si>
  <si>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</si>
  <si>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</si>
  <si>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</si>
  <si>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</si>
  <si>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</si>
  <si>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</si>
  <si>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</si>
  <si>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</si>
  <si>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</si>
  <si>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</si>
  <si>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</si>
  <si>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</si>
  <si>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</si>
  <si>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</si>
  <si>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</si>
  <si>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</si>
  <si>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</si>
  <si>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</si>
  <si>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</si>
  <si>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</si>
  <si>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</si>
  <si>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</si>
  <si>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</si>
  <si>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</si>
  <si>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</si>
  <si>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</si>
  <si>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</si>
  <si>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</si>
  <si>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</si>
  <si>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</si>
  <si>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</si>
  <si>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</si>
  <si>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</si>
  <si>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</si>
  <si>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</si>
  <si>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</si>
  <si>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</si>
  <si>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</si>
  <si>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</si>
  <si>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</si>
  <si>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</si>
  <si>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</si>
  <si>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</si>
  <si>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</si>
  <si>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</si>
  <si>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</si>
  <si>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</si>
  <si>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</si>
  <si>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</si>
  <si>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</si>
  <si>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</si>
  <si>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</si>
  <si>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</si>
  <si>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</si>
  <si>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</si>
  <si>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</si>
  <si>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</si>
  <si>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</si>
  <si>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</si>
  <si>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</si>
  <si>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</si>
  <si>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</si>
  <si>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</si>
  <si>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</si>
  <si>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</si>
  <si>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</si>
  <si>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</si>
  <si>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</si>
  <si>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</si>
  <si>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</si>
  <si>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</si>
  <si>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</si>
  <si>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</si>
  <si>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</si>
  <si>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</si>
  <si>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</si>
  <si>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</si>
  <si>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</si>
  <si>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</si>
  <si>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</si>
  <si>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</si>
  <si>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</si>
  <si>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</si>
  <si>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</si>
  <si>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</si>
  <si>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</si>
  <si>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</si>
  <si>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</si>
  <si>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</si>
  <si>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</si>
  <si>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</si>
  <si>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</si>
  <si>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</si>
  <si>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</si>
  <si>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</si>
  <si>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</si>
  <si>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</si>
  <si>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</si>
  <si>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</si>
  <si>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</si>
  <si>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</si>
  <si>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</si>
  <si>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</si>
  <si>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</si>
  <si>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</si>
  <si>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</si>
  <si>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</si>
  <si>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</si>
  <si>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</si>
  <si>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</si>
  <si>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</si>
  <si>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</si>
  <si>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</si>
  <si>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</si>
  <si>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</si>
  <si>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</si>
  <si>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</si>
  <si>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</si>
  <si>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</si>
  <si>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</si>
  <si>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</si>
  <si>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</si>
  <si>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</si>
  <si>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</si>
  <si>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</si>
  <si>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</si>
  <si>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</si>
  <si>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</si>
  <si>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</si>
  <si>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</si>
  <si>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</si>
  <si>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</si>
  <si>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</si>
  <si>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</si>
  <si>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</si>
  <si>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</si>
  <si>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</si>
  <si>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</si>
  <si>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</si>
  <si>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</si>
  <si>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</si>
  <si>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</si>
  <si>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</si>
  <si>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</si>
  <si>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</si>
  <si>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</si>
  <si>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</si>
  <si>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</si>
  <si>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</si>
  <si>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</si>
  <si>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</si>
  <si>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</si>
  <si>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</si>
  <si>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</si>
  <si>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</si>
  <si>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</si>
  <si>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</si>
  <si>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</si>
  <si>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</si>
  <si>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</si>
  <si>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</si>
  <si>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</si>
  <si>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</si>
  <si>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</si>
  <si>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</si>
  <si>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</si>
  <si>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</si>
  <si>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</si>
  <si>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</si>
  <si>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</si>
  <si>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</si>
  <si>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</si>
  <si>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</si>
  <si>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</si>
  <si>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</si>
  <si>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</si>
  <si>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</si>
  <si>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</si>
  <si>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</si>
  <si>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</si>
  <si>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</si>
  <si>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</si>
  <si>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</si>
  <si>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</si>
  <si>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</si>
  <si>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</si>
  <si>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</si>
  <si>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</si>
  <si>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</si>
  <si>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</si>
  <si>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</si>
  <si>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</si>
  <si>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</si>
  <si>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</si>
  <si>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</si>
  <si>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</si>
  <si>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</si>
  <si>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</si>
  <si>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</si>
  <si>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</si>
  <si>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</si>
  <si>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</si>
  <si>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</si>
  <si>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</si>
  <si>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</si>
  <si>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</si>
  <si>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</si>
  <si>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</si>
  <si>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</si>
  <si>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</si>
  <si>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</si>
  <si>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</si>
  <si>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</si>
  <si>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</si>
  <si>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</si>
  <si>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</si>
  <si>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</si>
  <si>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</si>
  <si>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</si>
  <si>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</si>
  <si>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</si>
  <si>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</si>
  <si>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</si>
  <si>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</si>
  <si>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</si>
  <si>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</si>
  <si>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</si>
  <si>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</si>
  <si>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</si>
  <si>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</si>
  <si>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</si>
  <si>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</si>
  <si>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</si>
  <si>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</si>
  <si>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</si>
  <si>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</si>
  <si>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</si>
  <si>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</si>
  <si>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</si>
  <si>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</si>
  <si>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</si>
  <si>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</si>
  <si>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</si>
  <si>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</si>
  <si>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</si>
  <si>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</si>
  <si>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</si>
  <si>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</si>
  <si>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</si>
  <si>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</si>
  <si>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</si>
  <si>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</si>
  <si>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</si>
  <si>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</si>
  <si>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</si>
  <si>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</si>
  <si>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</si>
  <si>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</si>
  <si>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</si>
  <si>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</si>
  <si>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</si>
  <si>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</si>
  <si>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</si>
  <si>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</si>
  <si>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</si>
  <si>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</si>
  <si>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</si>
  <si>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</si>
  <si>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</si>
  <si>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</si>
  <si>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</si>
  <si>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</si>
  <si>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</si>
  <si>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</si>
  <si>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</si>
  <si>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</si>
  <si>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</si>
  <si>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</si>
  <si>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</si>
  <si>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</si>
  <si>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</si>
  <si>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</si>
  <si>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</si>
  <si>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</si>
  <si>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</si>
  <si>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</si>
  <si>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</si>
  <si>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</si>
  <si>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</si>
  <si>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</si>
  <si>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</si>
  <si>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</si>
  <si>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</si>
  <si>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</si>
  <si>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</si>
  <si>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</si>
  <si>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</si>
  <si>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</si>
  <si>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</si>
  <si>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</si>
  <si>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</si>
  <si>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</si>
  <si>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</si>
  <si>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</si>
  <si>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</si>
  <si>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</si>
  <si>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</si>
  <si>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</si>
  <si>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</si>
  <si>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</si>
  <si>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</si>
  <si>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</si>
  <si>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</si>
  <si>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</si>
  <si>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</si>
  <si>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</si>
  <si>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</si>
  <si>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</si>
  <si>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</si>
  <si>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</si>
  <si>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</si>
  <si>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</si>
  <si>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</si>
  <si>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</si>
  <si>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</si>
  <si>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</si>
  <si>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</si>
  <si>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</si>
  <si>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</si>
  <si>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</si>
  <si>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</si>
  <si>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</si>
  <si>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</si>
  <si>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</si>
  <si>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</si>
  <si>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</si>
  <si>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</si>
  <si>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</si>
  <si>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</si>
  <si>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</si>
  <si>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</si>
  <si>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</si>
  <si>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</si>
  <si>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</si>
  <si>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</si>
  <si>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</si>
  <si>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</si>
  <si>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</si>
  <si>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</si>
  <si>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</si>
  <si>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</si>
  <si>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</si>
  <si>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</si>
  <si>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</si>
  <si>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</si>
  <si>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</si>
  <si>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</si>
  <si>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</si>
  <si>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</si>
  <si>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</si>
  <si>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</si>
  <si>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</si>
  <si>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</si>
  <si>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</si>
  <si>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</si>
  <si>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</si>
  <si>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</si>
  <si>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</si>
  <si>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</si>
  <si>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</si>
  <si>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</si>
  <si>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</si>
  <si>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</si>
  <si>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</si>
  <si>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</si>
  <si>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</si>
  <si>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</si>
  <si>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</si>
  <si>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</si>
  <si>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</si>
  <si>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</si>
  <si>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</si>
  <si>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</si>
  <si>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</si>
  <si>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</si>
  <si>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</si>
  <si>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</si>
  <si>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</si>
  <si>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</si>
  <si>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</si>
  <si>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</si>
  <si>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</si>
  <si>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</si>
  <si>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</si>
  <si>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</si>
  <si>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</si>
  <si>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</si>
  <si>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</si>
  <si>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</si>
  <si>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</si>
  <si>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</si>
  <si>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</si>
  <si>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</si>
  <si>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</si>
  <si>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</si>
  <si>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</si>
  <si>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</si>
  <si>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</si>
  <si>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</si>
  <si>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</si>
  <si>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</si>
  <si>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</si>
  <si>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</si>
  <si>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</si>
  <si>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</si>
  <si>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</si>
  <si>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</si>
  <si>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</si>
  <si>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</si>
  <si>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</si>
  <si>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</si>
  <si>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</si>
  <si>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</si>
  <si>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</si>
  <si>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</si>
  <si>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</si>
  <si>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</si>
  <si>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</si>
  <si>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</si>
  <si>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</si>
  <si>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</si>
  <si>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</si>
  <si>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</si>
  <si>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</si>
  <si>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</si>
  <si>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</si>
  <si>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</si>
  <si>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</si>
  <si>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</si>
  <si>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</si>
  <si>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</si>
  <si>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</si>
  <si>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</si>
  <si>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</si>
  <si>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</si>
  <si>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</si>
  <si>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</si>
  <si>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</si>
  <si>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</si>
  <si>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</si>
  <si>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</si>
  <si>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</si>
  <si>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</si>
  <si>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</si>
  <si>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</si>
  <si>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</si>
  <si>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</si>
  <si>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</si>
  <si>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</si>
  <si>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</si>
  <si>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</si>
  <si>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</si>
  <si>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</si>
  <si>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</si>
  <si>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</si>
  <si>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</si>
  <si>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</si>
  <si>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</si>
  <si>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</si>
  <si>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</si>
  <si>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</si>
  <si>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</si>
  <si>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</si>
  <si>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</si>
  <si>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</si>
  <si>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</si>
  <si>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</si>
  <si>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</si>
  <si>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</si>
  <si>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</si>
  <si>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</si>
  <si>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</si>
  <si>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</si>
  <si>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</si>
  <si>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</si>
  <si>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</si>
  <si>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</si>
  <si>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</si>
  <si>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</si>
  <si>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</si>
  <si>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</si>
  <si>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</si>
  <si>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</si>
  <si>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</si>
  <si>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</si>
  <si>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</si>
  <si>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</si>
  <si>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</si>
  <si>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</si>
  <si>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</si>
  <si>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</si>
  <si>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</si>
  <si>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</si>
  <si>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</si>
  <si>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</si>
  <si>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</si>
  <si>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</si>
  <si>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</si>
  <si>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</si>
  <si>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</si>
  <si>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</si>
  <si>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</si>
  <si>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</si>
  <si>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</si>
  <si>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</si>
  <si>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</si>
  <si>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</si>
  <si>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</si>
  <si>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</si>
  <si>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</si>
  <si>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</si>
  <si>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</si>
  <si>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</si>
  <si>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</si>
  <si>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</si>
  <si>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</si>
  <si>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</si>
  <si>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</si>
  <si>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</si>
  <si>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</si>
  <si>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</si>
  <si>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</si>
  <si>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</si>
  <si>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</si>
  <si>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</si>
  <si>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</si>
  <si>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</si>
  <si>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</si>
  <si>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</si>
  <si>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</si>
  <si>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</si>
  <si>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</si>
  <si>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</si>
  <si>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</si>
  <si>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</si>
  <si>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</si>
  <si>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</si>
  <si>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</si>
  <si>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</si>
  <si>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</si>
  <si>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</si>
  <si>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</si>
  <si>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</si>
  <si>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</si>
  <si>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</si>
  <si>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</si>
  <si>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</si>
  <si>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</si>
  <si>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</si>
  <si>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</si>
  <si>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</si>
  <si>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</si>
  <si>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</si>
  <si>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</si>
  <si>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</si>
  <si>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</si>
  <si>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</si>
  <si>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</si>
  <si>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</si>
  <si>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</si>
  <si>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</si>
  <si>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</si>
  <si>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</si>
  <si>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</si>
  <si>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</si>
  <si>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</si>
  <si>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</si>
  <si>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</si>
  <si>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</si>
  <si>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</si>
  <si>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</si>
  <si>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</si>
  <si>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</si>
  <si>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</si>
  <si>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</si>
  <si>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</si>
  <si>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</si>
  <si>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</si>
  <si>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</si>
  <si>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</si>
  <si>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</si>
  <si>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</si>
  <si>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</si>
  <si>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</si>
  <si>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</si>
  <si>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</si>
  <si>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</si>
  <si>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</si>
  <si>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</si>
  <si>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</si>
  <si>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</si>
  <si>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</si>
  <si>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</si>
  <si>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</si>
  <si>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</si>
  <si>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</si>
  <si>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</si>
  <si>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</si>
  <si>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</si>
  <si>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</si>
  <si>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</si>
  <si>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</si>
  <si>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</si>
  <si>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</si>
  <si>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</si>
  <si>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</si>
  <si>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</si>
  <si>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</si>
  <si>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</si>
  <si>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</si>
  <si>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</si>
  <si>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</si>
  <si>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</si>
  <si>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</si>
  <si>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</si>
  <si>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</si>
  <si>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</si>
  <si>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</si>
  <si>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</si>
  <si>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</si>
  <si>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</si>
  <si>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</si>
  <si>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</si>
  <si>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</si>
  <si>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</si>
  <si>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</si>
  <si>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</si>
  <si>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</si>
  <si>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</si>
  <si>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</si>
  <si>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</si>
  <si>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</si>
  <si>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</si>
  <si>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</si>
  <si>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</si>
  <si>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</si>
  <si>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</si>
  <si>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</si>
  <si>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</si>
  <si>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</si>
  <si>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</si>
  <si>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</si>
  <si>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</si>
  <si>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</si>
  <si>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</si>
  <si>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</si>
  <si>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</si>
  <si>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</si>
  <si>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</si>
  <si>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</si>
  <si>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</si>
  <si>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</si>
  <si>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</si>
  <si>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</si>
  <si>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</si>
  <si>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</si>
  <si>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</si>
  <si>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</si>
  <si>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</si>
  <si>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</si>
  <si>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</si>
  <si>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</si>
  <si>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</si>
  <si>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</si>
  <si>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</si>
  <si>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</si>
  <si>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</si>
  <si>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</si>
  <si>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</si>
  <si>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</si>
  <si>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</si>
  <si>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</si>
  <si>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</si>
  <si>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</si>
  <si>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</si>
  <si>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</si>
  <si>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</si>
  <si>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</si>
  <si>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</si>
  <si>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</si>
  <si>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</si>
  <si>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</si>
  <si>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</si>
  <si>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</si>
  <si>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</si>
  <si>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</si>
  <si>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</si>
  <si>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</si>
  <si>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</si>
  <si>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</si>
  <si>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</si>
  <si>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</si>
  <si>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</si>
  <si>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</si>
  <si>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</si>
  <si>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</si>
  <si>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</si>
  <si>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</si>
  <si>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</si>
  <si>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</si>
  <si>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</si>
  <si>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</si>
  <si>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</si>
  <si>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</si>
  <si>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</si>
  <si>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</si>
  <si>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</si>
  <si>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</si>
  <si>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</si>
  <si>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</si>
  <si>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</si>
  <si>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</si>
  <si>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</si>
  <si>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</si>
  <si>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</si>
  <si>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</si>
  <si>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</si>
  <si>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</si>
  <si>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</si>
  <si>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</si>
  <si>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</si>
  <si>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</si>
  <si>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</si>
  <si>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</si>
  <si>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</si>
  <si>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</si>
  <si>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</si>
  <si>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</si>
  <si>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</si>
  <si>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</si>
  <si>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</si>
  <si>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</si>
  <si>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</si>
  <si>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</si>
  <si>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</si>
  <si>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</si>
  <si>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</si>
  <si>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</si>
  <si>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</si>
  <si>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</si>
  <si>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</si>
  <si>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</si>
  <si>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</si>
  <si>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</si>
  <si>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</si>
  <si>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</si>
  <si>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</si>
  <si>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</si>
  <si>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</si>
  <si>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</si>
  <si>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</si>
  <si>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</si>
  <si>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</si>
  <si>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</si>
  <si>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</si>
  <si>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</si>
  <si>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</si>
  <si>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</si>
  <si>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</si>
  <si>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</si>
  <si>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</si>
  <si>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</si>
  <si>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</si>
  <si>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</si>
  <si>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</si>
  <si>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</si>
  <si>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</si>
  <si>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</si>
  <si>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</si>
  <si>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</si>
  <si>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</si>
  <si>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</si>
  <si>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</si>
  <si>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</si>
  <si>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</si>
  <si>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</si>
  <si>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</si>
  <si>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</si>
  <si>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</si>
  <si>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</si>
  <si>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</si>
  <si>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</si>
  <si>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</si>
  <si>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</si>
  <si>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</si>
  <si>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</si>
  <si>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</si>
  <si>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</si>
  <si>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</si>
  <si>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</si>
  <si>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</si>
  <si>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</si>
  <si>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</si>
  <si>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</si>
  <si>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</si>
  <si>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</si>
  <si>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</si>
  <si>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</si>
  <si>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</si>
  <si>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</si>
  <si>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</si>
  <si>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</si>
  <si>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</si>
  <si>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</si>
  <si>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</si>
  <si>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</si>
  <si>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</si>
  <si>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</si>
  <si>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</si>
  <si>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</si>
  <si>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</si>
  <si>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</si>
  <si>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</si>
  <si>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</si>
  <si>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</si>
  <si>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</si>
  <si>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</si>
  <si>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</si>
  <si>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</si>
  <si>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</si>
  <si>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</si>
  <si>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</si>
  <si>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</si>
  <si>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</si>
  <si>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</si>
  <si>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</si>
  <si>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</si>
  <si>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</si>
  <si>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</si>
  <si>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</si>
  <si>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</si>
  <si>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</si>
  <si>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</si>
  <si>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</si>
  <si>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</si>
  <si>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</si>
  <si>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</si>
  <si>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</si>
  <si>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</si>
  <si>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</si>
  <si>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</si>
  <si>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</si>
  <si>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</si>
  <si>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</si>
  <si>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</si>
  <si>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</si>
  <si>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</si>
  <si>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</si>
  <si>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</si>
  <si>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</si>
  <si>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</si>
  <si>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</si>
  <si>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</si>
  <si>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</si>
  <si>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</si>
  <si>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</si>
  <si>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</si>
  <si>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</si>
  <si>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</si>
  <si>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</si>
  <si>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</si>
  <si>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</si>
  <si>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</si>
  <si>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</si>
  <si>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</si>
  <si>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</si>
  <si>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</si>
  <si>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</si>
  <si>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</si>
  <si>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</si>
  <si>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</si>
  <si>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</si>
  <si>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</si>
  <si>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</si>
  <si>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</si>
  <si>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</si>
  <si>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</si>
  <si>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</si>
  <si>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</si>
  <si>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</si>
  <si>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</si>
  <si>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</si>
  <si>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</si>
  <si>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</si>
  <si>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</si>
  <si>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</si>
  <si>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</si>
  <si>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</si>
  <si>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</si>
  <si>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</si>
  <si>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</si>
  <si>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</si>
  <si>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</si>
  <si>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</si>
  <si>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</si>
  <si>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</si>
  <si>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</si>
  <si>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</si>
  <si>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</si>
  <si>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</si>
  <si>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</si>
  <si>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</si>
  <si>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</si>
  <si>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</si>
  <si>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</si>
  <si>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</si>
  <si>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</si>
  <si>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</si>
  <si>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</si>
  <si>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</si>
  <si>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</si>
  <si>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</si>
  <si>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</si>
  <si>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</si>
  <si>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</si>
  <si>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</si>
  <si>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</si>
  <si>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</si>
  <si>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</si>
  <si>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</si>
  <si>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</si>
  <si>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</si>
  <si>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</si>
  <si>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</si>
  <si>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</si>
  <si>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</si>
  <si>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</si>
  <si>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</si>
  <si>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</si>
  <si>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</si>
  <si>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</si>
  <si>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</si>
  <si>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</si>
  <si>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</si>
  <si>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</si>
  <si>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</si>
  <si>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</si>
  <si>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</si>
  <si>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</si>
  <si>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</si>
  <si>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</si>
  <si>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</si>
  <si>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</si>
  <si>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</si>
  <si>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</si>
  <si>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</si>
  <si>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</si>
  <si>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</si>
  <si>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</si>
  <si>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</si>
  <si>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</si>
  <si>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</si>
  <si>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</si>
  <si>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</si>
  <si>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</si>
  <si>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</si>
  <si>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</si>
  <si>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</si>
  <si>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</si>
  <si>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</si>
  <si>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</si>
  <si>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</si>
  <si>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</si>
  <si>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</si>
  <si>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</si>
  <si>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</si>
  <si>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</si>
  <si>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</si>
  <si>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</si>
  <si>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</si>
  <si>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</si>
  <si>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</si>
  <si>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</si>
  <si>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</si>
  <si>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</si>
  <si>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</si>
  <si>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</si>
  <si>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</si>
  <si>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</si>
  <si>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</si>
  <si>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</si>
  <si>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</si>
  <si>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</si>
  <si>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</si>
  <si>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</si>
  <si>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</si>
  <si>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</si>
  <si>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</si>
  <si>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</si>
  <si>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</si>
  <si>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</si>
  <si>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</si>
  <si>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</si>
  <si>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</si>
  <si>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</si>
  <si>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</si>
  <si>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</si>
  <si>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</si>
  <si>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</si>
  <si>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</si>
  <si>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</si>
  <si>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</si>
  <si>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</si>
  <si>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</si>
  <si>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</si>
  <si>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</si>
  <si>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</si>
  <si>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</si>
  <si>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</si>
  <si>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</si>
  <si>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</si>
  <si>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</si>
  <si>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</si>
  <si>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</si>
  <si>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</si>
  <si>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</si>
  <si>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</si>
  <si>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</si>
  <si>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</si>
  <si>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</si>
  <si>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</si>
  <si>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</si>
  <si>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</si>
  <si>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</si>
  <si>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</si>
  <si>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</si>
  <si>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</si>
  <si>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</si>
  <si>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</si>
  <si>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</si>
  <si>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</si>
  <si>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</si>
  <si>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</si>
  <si>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</si>
  <si>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</si>
  <si>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</si>
  <si>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</si>
  <si>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</si>
  <si>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</si>
  <si>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</si>
  <si>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</si>
  <si>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</si>
  <si>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</si>
  <si>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</si>
  <si>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</si>
  <si>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</si>
  <si>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</si>
  <si>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</si>
  <si>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</si>
  <si>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</si>
  <si>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</si>
  <si>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</si>
  <si>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</si>
  <si>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</si>
  <si>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</si>
  <si>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</si>
  <si>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</si>
  <si>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</si>
  <si>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</si>
  <si>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</si>
  <si>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</si>
  <si>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</si>
  <si>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</si>
  <si>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</si>
  <si>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</si>
  <si>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</si>
  <si>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</si>
  <si>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</si>
  <si>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</si>
  <si>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</si>
  <si>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</si>
  <si>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</si>
  <si>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</si>
  <si>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</si>
  <si>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</si>
  <si>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</si>
  <si>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</si>
  <si>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</si>
  <si>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</si>
  <si>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</si>
  <si>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</si>
  <si>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</si>
  <si>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</si>
  <si>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</si>
  <si>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</si>
  <si>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</si>
  <si>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</si>
  <si>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</si>
  <si>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</si>
  <si>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</si>
  <si>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</si>
  <si>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</si>
  <si>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</si>
  <si>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</si>
  <si>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</si>
  <si>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</si>
  <si>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</si>
  <si>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</si>
  <si>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</si>
  <si>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</si>
  <si>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</si>
  <si>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</si>
  <si>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</si>
  <si>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</si>
  <si>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</si>
  <si>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</si>
  <si>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</si>
  <si>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</si>
  <si>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</si>
  <si>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</si>
  <si>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</si>
  <si>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</si>
  <si>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</si>
  <si>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</si>
  <si>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</si>
  <si>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</si>
  <si>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</si>
  <si>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</si>
  <si>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</si>
  <si>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</si>
  <si>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</si>
  <si>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</si>
  <si>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</si>
  <si>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</si>
  <si>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</si>
  <si>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</si>
  <si>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</si>
  <si>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</si>
  <si>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</si>
  <si>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</si>
  <si>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</si>
  <si>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</si>
  <si>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</si>
  <si>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</si>
  <si>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</si>
  <si>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</si>
  <si>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</si>
  <si>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</si>
  <si>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</si>
  <si>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</si>
  <si>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</si>
  <si>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</si>
  <si>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</si>
  <si>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</si>
  <si>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</si>
  <si>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</si>
  <si>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</si>
  <si>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</si>
  <si>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</si>
  <si>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</si>
  <si>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</si>
  <si>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</si>
  <si>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</si>
  <si>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</si>
  <si>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</si>
  <si>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</si>
  <si>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</si>
  <si>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</si>
  <si>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</si>
  <si>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</si>
  <si>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</si>
  <si>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</si>
  <si>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</si>
  <si>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</si>
  <si>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</si>
  <si>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</si>
  <si>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</si>
  <si>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</si>
  <si>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</si>
  <si>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</si>
  <si>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</si>
  <si>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</si>
  <si>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</si>
  <si>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</si>
  <si>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</si>
  <si>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</si>
  <si>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</si>
  <si>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</si>
  <si>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</si>
  <si>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</si>
  <si>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</si>
  <si>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</si>
  <si>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</si>
  <si>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</si>
  <si>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</si>
  <si>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</si>
  <si>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</si>
  <si>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</si>
  <si>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</si>
  <si>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</si>
  <si>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</si>
  <si>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</si>
  <si>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</si>
  <si>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</si>
  <si>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</si>
  <si>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</si>
  <si>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</si>
  <si>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</si>
  <si>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</si>
  <si>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</si>
  <si>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</si>
  <si>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</si>
  <si>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</si>
  <si>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</si>
  <si>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</si>
  <si>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</si>
  <si>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</si>
  <si>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</si>
  <si>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</si>
  <si>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</si>
  <si>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</si>
  <si>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</si>
  <si>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</si>
  <si>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</si>
  <si>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</si>
  <si>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</si>
  <si>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</si>
  <si>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</si>
  <si>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</si>
  <si>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</si>
  <si>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</si>
  <si>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</si>
  <si>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</si>
  <si>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</si>
  <si>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</si>
  <si>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</si>
  <si>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</si>
  <si>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</si>
  <si>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</si>
  <si>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</si>
  <si>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</si>
  <si>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</si>
  <si>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</si>
  <si>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</si>
  <si>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</si>
  <si>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</si>
  <si>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</si>
  <si>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</si>
  <si>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</si>
  <si>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</si>
  <si>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</si>
  <si>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</si>
  <si>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</si>
  <si>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</si>
  <si>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</si>
  <si>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</si>
  <si>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</si>
  <si>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</si>
  <si>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</si>
  <si>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</si>
  <si>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</si>
  <si>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</si>
  <si>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</si>
  <si>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</si>
  <si>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</si>
  <si>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</si>
  <si>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</si>
  <si>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</si>
  <si>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</si>
  <si>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</si>
  <si>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</si>
  <si>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</si>
  <si>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</si>
  <si>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</si>
  <si>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</si>
  <si>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</si>
  <si>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</si>
  <si>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</si>
  <si>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</si>
  <si>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</si>
  <si>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</si>
  <si>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</si>
  <si>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</si>
  <si>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</si>
  <si>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</si>
  <si>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</si>
  <si>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</si>
  <si>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</si>
  <si>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</si>
  <si>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</si>
  <si>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</si>
  <si>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</si>
  <si>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</si>
  <si>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</si>
  <si>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</si>
  <si>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</si>
  <si>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</si>
  <si>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</si>
  <si>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</si>
  <si>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</si>
  <si>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</si>
  <si>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</si>
  <si>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</si>
  <si>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</si>
  <si>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</si>
  <si>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</si>
  <si>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</si>
  <si>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</si>
  <si>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</si>
  <si>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</si>
  <si>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</si>
  <si>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</si>
  <si>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</si>
  <si>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</si>
  <si>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</si>
  <si>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</si>
  <si>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</si>
  <si>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</si>
  <si>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</si>
  <si>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</si>
  <si>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</si>
  <si>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</si>
  <si>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</si>
  <si>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</si>
  <si>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</si>
  <si>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</si>
  <si>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</si>
  <si>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</si>
  <si>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</si>
  <si>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</si>
  <si>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</si>
  <si>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</si>
  <si>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</si>
  <si>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</si>
  <si>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</si>
  <si>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</si>
  <si>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</si>
  <si>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</si>
  <si>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</si>
  <si>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</si>
  <si>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</si>
  <si>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</si>
  <si>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</si>
  <si>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</si>
  <si>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</si>
  <si>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</si>
  <si>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</si>
  <si>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</si>
  <si>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</si>
  <si>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</si>
  <si>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</si>
  <si>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</si>
  <si>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</si>
  <si>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</si>
  <si>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</si>
  <si>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</si>
  <si>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</si>
  <si>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</si>
  <si>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</si>
  <si>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</si>
  <si>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</si>
  <si>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</si>
  <si>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</si>
  <si>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</si>
  <si>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</si>
  <si>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</si>
  <si>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</si>
  <si>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</si>
  <si>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</si>
  <si>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</si>
  <si>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</si>
  <si>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</si>
  <si>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</si>
  <si>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</si>
  <si>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</si>
  <si>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</si>
  <si>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</si>
  <si>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</si>
  <si>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</si>
  <si>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</si>
  <si>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</si>
  <si>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</si>
  <si>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</si>
  <si>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</si>
  <si>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</si>
  <si>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</si>
  <si>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</si>
  <si>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</si>
  <si>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</si>
  <si>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</si>
  <si>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</si>
  <si>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</si>
  <si>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</si>
  <si>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</si>
  <si>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</si>
  <si>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</si>
  <si>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</si>
  <si>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</si>
  <si>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</si>
  <si>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</si>
  <si>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</si>
  <si>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</si>
  <si>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</si>
  <si>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</si>
  <si>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</si>
  <si>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</si>
  <si>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</si>
  <si>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</si>
  <si>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</si>
  <si>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</si>
  <si>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</si>
  <si>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</si>
  <si>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</si>
  <si>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</si>
  <si>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</si>
  <si>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</si>
  <si>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</si>
  <si>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</si>
  <si>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</si>
  <si>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</si>
  <si>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</si>
  <si>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</si>
  <si>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</si>
  <si>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</si>
  <si>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</si>
  <si>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</si>
  <si>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</si>
  <si>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</si>
  <si>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</si>
  <si>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</si>
  <si>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</si>
  <si>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</si>
  <si>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</si>
  <si>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</si>
  <si>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</si>
  <si>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</si>
  <si>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</si>
  <si>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</si>
  <si>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</si>
  <si>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</si>
  <si>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</si>
  <si>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</si>
  <si>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</si>
  <si>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</si>
  <si>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</si>
  <si>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</si>
  <si>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</si>
  <si>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</si>
  <si>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</si>
  <si>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</si>
  <si>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</si>
  <si>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</si>
  <si>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</si>
  <si>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</si>
  <si>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</si>
  <si>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</si>
  <si>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</si>
  <si>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</si>
  <si>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</si>
  <si>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</si>
  <si>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</si>
  <si>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</si>
  <si>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</si>
  <si>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</si>
  <si>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</si>
  <si>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</si>
  <si>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</si>
  <si>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</si>
  <si>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</si>
  <si>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</si>
  <si>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</si>
  <si>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</si>
  <si>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</si>
  <si>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</si>
  <si>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</si>
  <si>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</si>
  <si>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</si>
  <si>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</si>
  <si>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</si>
  <si>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</si>
  <si>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</si>
  <si>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</si>
  <si>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</si>
  <si>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</si>
  <si>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</si>
  <si>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</si>
  <si>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</si>
  <si>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</si>
  <si>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</si>
  <si>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</si>
  <si>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</si>
  <si>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</si>
  <si>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</si>
  <si>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</si>
  <si>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</si>
  <si>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</si>
  <si>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</si>
  <si>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</si>
  <si>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</si>
  <si>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</si>
  <si>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</si>
  <si>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</si>
  <si>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</si>
  <si>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</si>
  <si>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</si>
  <si>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</si>
  <si>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</si>
  <si>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</si>
  <si>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</si>
  <si>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</si>
  <si>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</si>
  <si>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</si>
  <si>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</si>
  <si>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</si>
  <si>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</si>
  <si>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</si>
  <si>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</si>
  <si>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</si>
  <si>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</si>
  <si>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</si>
  <si>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</si>
  <si>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</si>
  <si>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</si>
  <si>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</si>
  <si>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</si>
  <si>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</si>
  <si>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</si>
  <si>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</si>
  <si>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</si>
  <si>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</si>
  <si>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</si>
  <si>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</si>
  <si>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</si>
  <si>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</si>
  <si>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</si>
  <si>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</si>
  <si>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</si>
  <si>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</si>
  <si>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</si>
  <si>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</si>
  <si>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</si>
  <si>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</si>
  <si>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</si>
  <si>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</si>
  <si>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</si>
  <si>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</si>
  <si>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</si>
  <si>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</si>
  <si>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</si>
  <si>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</si>
  <si>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</si>
  <si>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</si>
  <si>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</si>
  <si>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</si>
  <si>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</si>
  <si>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</si>
  <si>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</si>
  <si>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</si>
  <si>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</si>
  <si>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</si>
  <si>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</si>
  <si>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</si>
  <si>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</si>
  <si>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</si>
  <si>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</si>
  <si>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</si>
  <si>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</si>
  <si>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</si>
  <si>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</si>
  <si>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</si>
  <si>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</si>
  <si>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</si>
  <si>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</si>
  <si>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</si>
  <si>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</si>
  <si>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</si>
  <si>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</si>
  <si>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</si>
  <si>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</si>
  <si>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</si>
  <si>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</si>
  <si>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</si>
  <si>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</si>
  <si>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</si>
  <si>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</si>
  <si>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</si>
  <si>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</si>
  <si>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</si>
  <si>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</si>
  <si>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</si>
  <si>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</si>
  <si>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</si>
  <si>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</si>
  <si>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</si>
  <si>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</si>
  <si>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</si>
  <si>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</si>
  <si>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</si>
  <si>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</si>
  <si>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</si>
  <si>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</si>
  <si>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</si>
  <si>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</si>
  <si>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</si>
  <si>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</si>
  <si>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</si>
  <si>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</si>
  <si>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</si>
  <si>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</si>
  <si>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</si>
  <si>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</si>
  <si>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</si>
  <si>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</si>
  <si>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</si>
  <si>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</si>
  <si>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</si>
  <si>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</si>
  <si>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</si>
  <si>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</si>
  <si>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</si>
  <si>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</si>
  <si>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</si>
  <si>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</si>
  <si>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</si>
  <si>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</si>
  <si>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</si>
  <si>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</si>
  <si>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</si>
  <si>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</si>
  <si>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</si>
  <si>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</si>
  <si>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</si>
  <si>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</si>
  <si>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</si>
  <si>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</si>
  <si>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</si>
  <si>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</si>
  <si>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</si>
  <si>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</si>
  <si>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</si>
  <si>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</si>
  <si>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</si>
  <si>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</si>
  <si>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</si>
  <si>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</si>
  <si>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</si>
  <si>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</si>
  <si>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</si>
  <si>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</si>
  <si>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</si>
  <si>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</si>
  <si>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</si>
  <si>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</si>
  <si>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</si>
  <si>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</si>
  <si>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</si>
  <si>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</si>
  <si>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</si>
  <si>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</si>
  <si>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</si>
  <si>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</si>
  <si>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</si>
  <si>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</si>
  <si>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</si>
  <si>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</si>
  <si>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</si>
  <si>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</si>
  <si>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</si>
  <si>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</si>
  <si>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</si>
  <si>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</si>
  <si>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</si>
  <si>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</si>
  <si>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</si>
  <si>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</si>
  <si>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</si>
  <si>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</si>
  <si>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</si>
  <si>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</si>
  <si>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</si>
  <si>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</si>
  <si>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</si>
  <si>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</si>
  <si>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</si>
  <si>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</si>
  <si>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</si>
  <si>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</si>
  <si>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</si>
  <si>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</si>
  <si>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</si>
  <si>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</si>
  <si>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</si>
  <si>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</si>
  <si>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</si>
  <si>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</si>
  <si>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</si>
  <si>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</si>
  <si>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</si>
  <si>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</si>
  <si>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</si>
  <si>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</si>
  <si>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</si>
  <si>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</si>
  <si>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</si>
  <si>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</si>
  <si>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</si>
  <si>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</si>
  <si>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</si>
  <si>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</si>
  <si>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</si>
  <si>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</si>
  <si>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</si>
  <si>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</si>
  <si>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</si>
  <si>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</si>
  <si>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</si>
  <si>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</si>
  <si>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</si>
  <si>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</si>
  <si>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</si>
  <si>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</si>
  <si>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</si>
  <si>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</si>
  <si>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</si>
  <si>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</si>
  <si>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</si>
  <si>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</si>
  <si>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</si>
  <si>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</si>
  <si>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</si>
  <si>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</si>
  <si>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</si>
  <si>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</si>
  <si>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</si>
  <si>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</si>
  <si>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</si>
  <si>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</si>
  <si>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</si>
  <si>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</si>
  <si>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</si>
  <si>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</si>
  <si>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</si>
  <si>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</si>
  <si>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</si>
  <si>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</si>
  <si>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</si>
  <si>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</si>
  <si>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</si>
  <si>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</si>
  <si>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</si>
  <si>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</si>
  <si>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</si>
  <si>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</si>
  <si>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</si>
  <si>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</si>
  <si>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</si>
  <si>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</si>
  <si>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</si>
  <si>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</si>
  <si>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</si>
  <si>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</si>
  <si>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</si>
  <si>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</si>
  <si>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</si>
  <si>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</si>
  <si>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</si>
  <si>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</si>
  <si>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</si>
  <si>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</si>
  <si>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</si>
  <si>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</si>
  <si>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</si>
  <si>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</si>
  <si>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</si>
  <si>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</si>
  <si>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</si>
  <si>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</si>
  <si>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</si>
  <si>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</si>
  <si>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</si>
  <si>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</si>
  <si>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</si>
  <si>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</si>
  <si>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</si>
  <si>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</si>
  <si>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</si>
  <si>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</si>
  <si>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</si>
  <si>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</si>
  <si>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</si>
  <si>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</si>
  <si>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</si>
  <si>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</si>
  <si>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</si>
  <si>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</si>
  <si>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</si>
  <si>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</si>
  <si>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</si>
  <si>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</si>
  <si>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</si>
  <si>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</si>
  <si>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</si>
  <si>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</si>
  <si>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</si>
  <si>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</si>
  <si>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</si>
  <si>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</si>
  <si>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</si>
  <si>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</si>
  <si>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</si>
  <si>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</si>
  <si>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</si>
  <si>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</si>
  <si>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</si>
  <si>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</si>
  <si>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</si>
  <si>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</si>
  <si>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</si>
  <si>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</si>
  <si>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</si>
  <si>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</si>
  <si>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</si>
  <si>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</si>
  <si>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</si>
  <si>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</si>
  <si>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</si>
  <si>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</si>
  <si>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</si>
  <si>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</si>
  <si>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</si>
  <si>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</si>
  <si>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</si>
  <si>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</si>
  <si>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</si>
  <si>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</si>
  <si>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</si>
  <si>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</si>
  <si>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</si>
  <si>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</si>
  <si>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</si>
  <si>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</si>
  <si>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</si>
  <si>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</si>
  <si>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</si>
  <si>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</si>
  <si>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</si>
  <si>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</si>
  <si>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</si>
  <si>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</si>
  <si>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</si>
  <si>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</si>
  <si>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</si>
  <si>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</si>
  <si>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</si>
  <si>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</si>
  <si>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</si>
  <si>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</si>
  <si>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</si>
  <si>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</si>
  <si>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</si>
  <si>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</si>
  <si>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</si>
  <si>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</si>
  <si>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</si>
  <si>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</si>
  <si>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</si>
  <si>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</si>
  <si>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</si>
  <si>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</si>
  <si>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</si>
  <si>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</si>
  <si>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</si>
  <si>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</si>
  <si>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</si>
  <si>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</si>
  <si>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</si>
  <si>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</si>
  <si>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</si>
  <si>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</si>
  <si>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</si>
  <si>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</si>
  <si>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</si>
  <si>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</si>
  <si>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</si>
  <si>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</si>
  <si>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</si>
  <si>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</si>
  <si>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</si>
  <si>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</si>
  <si>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</si>
  <si>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</si>
  <si>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</si>
  <si>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</si>
  <si>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</si>
  <si>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</si>
  <si>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</si>
  <si>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</si>
  <si>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</si>
  <si>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</si>
  <si>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</si>
  <si>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</si>
  <si>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</si>
  <si>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</si>
  <si>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</si>
  <si>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</si>
  <si>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</si>
  <si>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</si>
  <si>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</si>
  <si>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</si>
  <si>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</si>
  <si>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</si>
  <si>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</si>
  <si>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</si>
  <si>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</si>
  <si>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</si>
  <si>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</si>
  <si>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</si>
  <si>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</si>
  <si>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</si>
  <si>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</si>
  <si>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</si>
  <si>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</si>
  <si>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</si>
  <si>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</si>
  <si>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</si>
  <si>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</si>
  <si>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</si>
  <si>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</si>
  <si>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</si>
  <si>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</si>
  <si>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</si>
  <si>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</si>
  <si>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</si>
  <si>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</si>
  <si>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</si>
  <si>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</si>
  <si>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</si>
  <si>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</si>
  <si>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</si>
  <si>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</si>
  <si>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</si>
  <si>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</si>
  <si>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</si>
  <si>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</si>
  <si>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</si>
  <si>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</si>
  <si>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</si>
  <si>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</si>
  <si>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</si>
  <si>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</si>
  <si>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</si>
  <si>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</si>
  <si>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</si>
  <si>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</si>
  <si>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</si>
  <si>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</si>
  <si>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</si>
  <si>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</si>
  <si>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</si>
  <si>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</si>
  <si>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</si>
  <si>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</si>
  <si>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</si>
  <si>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</si>
  <si>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</si>
  <si>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</si>
  <si>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</si>
  <si>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</si>
  <si>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</si>
  <si>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</si>
  <si>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</si>
  <si>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</si>
  <si>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</si>
  <si>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</si>
  <si>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</si>
  <si>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</si>
  <si>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</si>
  <si>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</si>
  <si>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</si>
  <si>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</si>
  <si>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</si>
  <si>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</si>
  <si>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</si>
  <si>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</si>
  <si>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</si>
  <si>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</si>
  <si>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</si>
  <si>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</si>
  <si>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</si>
  <si>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</si>
  <si>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</si>
  <si>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</si>
  <si>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</si>
  <si>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</si>
  <si>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</si>
  <si>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</si>
  <si>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</si>
  <si>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</si>
  <si>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</si>
  <si>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</si>
  <si>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</si>
  <si>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</si>
  <si>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</si>
  <si>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</si>
  <si>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</si>
  <si>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</si>
  <si>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</si>
  <si>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</si>
  <si>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</si>
  <si>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</si>
  <si>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</si>
  <si>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</si>
  <si>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</si>
  <si>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</si>
  <si>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</si>
  <si>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</si>
  <si>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</si>
  <si>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</si>
  <si>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</si>
  <si>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</si>
  <si>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</si>
  <si>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</si>
  <si>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</si>
  <si>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</si>
  <si>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</si>
  <si>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</si>
  <si>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</si>
  <si>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</si>
  <si>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</si>
  <si>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</si>
  <si>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</si>
  <si>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</si>
  <si>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</si>
  <si>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</si>
  <si>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</si>
  <si>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</si>
  <si>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</si>
  <si>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</si>
  <si>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</si>
  <si>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</si>
  <si>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</si>
  <si>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</si>
  <si>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</si>
  <si>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</si>
  <si>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</si>
  <si>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</si>
  <si>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</si>
  <si>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</si>
  <si>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</si>
  <si>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</si>
  <si>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</si>
  <si>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</si>
  <si>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</si>
  <si>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</si>
  <si>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</si>
  <si>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</si>
  <si>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</si>
  <si>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</si>
  <si>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</si>
  <si>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</si>
  <si>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</si>
  <si>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</si>
  <si>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</si>
  <si>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</si>
  <si>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</si>
  <si>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</si>
  <si>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</si>
  <si>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</si>
  <si>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</si>
  <si>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</si>
  <si>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</si>
  <si>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</si>
  <si>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</si>
  <si>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</si>
  <si>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</si>
  <si>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</si>
  <si>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</si>
  <si>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</si>
  <si>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</si>
  <si>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</si>
  <si>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</si>
  <si>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</si>
  <si>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</si>
  <si>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</si>
  <si>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</si>
  <si>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</si>
  <si>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</si>
  <si>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</si>
  <si>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</si>
  <si>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</si>
  <si>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</si>
  <si>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</si>
  <si>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</si>
  <si>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</si>
  <si>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</si>
  <si>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</si>
  <si>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</si>
  <si>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</si>
  <si>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</si>
  <si>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</si>
  <si>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</si>
  <si>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</si>
  <si>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</si>
  <si>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</si>
  <si>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</si>
  <si>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</si>
  <si>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</si>
  <si>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</si>
  <si>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</si>
  <si>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</si>
  <si>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</si>
  <si>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</si>
  <si>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</si>
  <si>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</si>
  <si>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</si>
  <si>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</si>
  <si>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</si>
  <si>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</si>
  <si>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</si>
  <si>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</si>
  <si>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</si>
  <si>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</si>
  <si>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</si>
  <si>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</si>
  <si>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</si>
  <si>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</si>
  <si>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</si>
  <si>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</si>
  <si>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</si>
  <si>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</si>
  <si>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</si>
  <si>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</si>
  <si>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</si>
  <si>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</si>
  <si>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</si>
  <si>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</si>
  <si>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</si>
  <si>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</si>
  <si>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</si>
  <si>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</si>
  <si>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</si>
  <si>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</si>
  <si>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</si>
  <si>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</si>
  <si>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</si>
  <si>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</si>
  <si>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</si>
  <si>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</si>
  <si>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</si>
  <si>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</si>
  <si>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</si>
  <si>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</si>
  <si>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</si>
  <si>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</si>
  <si>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</si>
  <si>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</si>
  <si>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</si>
  <si>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</si>
  <si>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</si>
  <si>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</si>
  <si>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</si>
  <si>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</si>
  <si>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</si>
  <si>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</si>
  <si>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</si>
  <si>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</si>
  <si>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</si>
  <si>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</si>
  <si>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</si>
  <si>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</si>
  <si>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</si>
  <si>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</si>
  <si>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</si>
  <si>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</si>
  <si>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</si>
  <si>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</si>
  <si>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</si>
  <si>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</si>
  <si>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</si>
  <si>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</si>
  <si>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</si>
  <si>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</si>
  <si>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</si>
  <si>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</si>
  <si>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</si>
  <si>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</si>
  <si>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</si>
  <si>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</si>
  <si>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</si>
  <si>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</si>
  <si>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</si>
  <si>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</si>
  <si>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</si>
  <si>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</si>
  <si>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</si>
  <si>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</si>
  <si>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</si>
  <si>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</si>
  <si>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</si>
  <si>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</si>
  <si>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</si>
  <si>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</si>
  <si>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</si>
  <si>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</si>
  <si>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</si>
  <si>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</si>
  <si>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</si>
  <si>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</si>
  <si>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</si>
  <si>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</si>
  <si>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</si>
  <si>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</si>
  <si>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</si>
  <si>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</si>
  <si>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</si>
  <si>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</si>
  <si>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</si>
  <si>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</si>
  <si>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</si>
  <si>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</si>
  <si>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</si>
  <si>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</si>
  <si>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</si>
  <si>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</si>
  <si>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</si>
  <si>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</si>
  <si>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</si>
  <si>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</si>
  <si>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</si>
  <si>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</si>
  <si>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</si>
  <si>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</si>
  <si>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</si>
  <si>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</si>
  <si>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</si>
  <si>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</si>
  <si>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</si>
  <si>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</si>
  <si>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</si>
  <si>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</si>
  <si>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</si>
  <si>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</si>
  <si>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</si>
  <si>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</si>
  <si>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</si>
  <si>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</si>
  <si>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</si>
  <si>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</si>
  <si>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</si>
  <si>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</si>
  <si>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</si>
  <si>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</si>
  <si>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</si>
  <si>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</si>
  <si>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</si>
  <si>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</si>
  <si>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</si>
  <si>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</si>
  <si>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</si>
  <si>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</si>
  <si>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</si>
  <si>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</si>
  <si>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</si>
  <si>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</si>
  <si>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</si>
  <si>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</si>
  <si>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</si>
  <si>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</si>
  <si>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</si>
  <si>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</si>
  <si>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</si>
  <si>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</si>
  <si>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</si>
  <si>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</si>
  <si>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</si>
  <si>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</si>
  <si>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</si>
  <si>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</si>
  <si>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</si>
  <si>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</si>
  <si>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</si>
  <si>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</si>
  <si>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</si>
  <si>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</si>
  <si>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</si>
  <si>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</si>
  <si>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</si>
  <si>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</si>
  <si>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</si>
  <si>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</si>
  <si>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</si>
  <si>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</si>
  <si>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</si>
  <si>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</si>
  <si>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</si>
  <si>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</si>
  <si>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</si>
  <si>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</si>
  <si>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</si>
  <si>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</si>
  <si>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</si>
  <si>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</si>
  <si>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</si>
  <si>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</si>
  <si>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</si>
  <si>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</si>
  <si>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</si>
  <si>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</si>
  <si>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</si>
  <si>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</si>
  <si>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</si>
  <si>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</si>
  <si>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</si>
  <si>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</si>
  <si>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</si>
  <si>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</si>
  <si>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</si>
  <si>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</si>
  <si>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</si>
  <si>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</si>
  <si>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</si>
  <si>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</si>
  <si>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</si>
  <si>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</si>
  <si>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</si>
  <si>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</si>
  <si>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</si>
  <si>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</si>
  <si>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</si>
  <si>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</si>
  <si>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</si>
  <si>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</si>
  <si>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</si>
  <si>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</si>
  <si>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</si>
  <si>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</si>
  <si>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</si>
  <si>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</si>
  <si>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</si>
  <si>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</si>
  <si>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</si>
  <si>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</si>
  <si>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</si>
  <si>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</si>
  <si>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</si>
  <si>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</si>
  <si>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</si>
  <si>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</si>
  <si>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</si>
  <si>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</si>
  <si>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</si>
  <si>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</si>
  <si>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</si>
  <si>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</si>
  <si>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</si>
  <si>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</si>
  <si>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</si>
  <si>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</si>
  <si>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</si>
  <si>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</si>
  <si>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</si>
  <si>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</si>
  <si>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</si>
  <si>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</si>
  <si>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</si>
  <si>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</si>
  <si>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</si>
  <si>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</si>
  <si>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</si>
  <si>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</si>
  <si>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</si>
  <si>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</si>
  <si>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</si>
  <si>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</si>
  <si>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</si>
  <si>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</si>
  <si>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</si>
  <si>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</si>
  <si>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</si>
  <si>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</si>
  <si>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</si>
  <si>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</si>
  <si>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</si>
  <si>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</si>
  <si>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</si>
  <si>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</si>
  <si>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</si>
  <si>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</si>
  <si>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</si>
  <si>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</si>
  <si>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</si>
  <si>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</si>
  <si>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</si>
  <si>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</si>
  <si>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</si>
  <si>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</si>
  <si>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</si>
  <si>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</si>
  <si>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</si>
  <si>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</si>
  <si>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</si>
  <si>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</si>
  <si>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</si>
  <si>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</si>
  <si>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</si>
  <si>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</si>
  <si>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</si>
  <si>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</si>
  <si>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</si>
  <si>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</si>
  <si>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</si>
  <si>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</si>
  <si>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</si>
  <si>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</si>
  <si>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</si>
  <si>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</si>
  <si>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</si>
  <si>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</si>
  <si>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</si>
  <si>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</si>
  <si>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</si>
  <si>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</si>
  <si>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</si>
  <si>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</si>
  <si>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</si>
  <si>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</si>
  <si>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</si>
  <si>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</si>
  <si>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</si>
  <si>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</si>
  <si>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</si>
  <si>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</si>
  <si>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</si>
  <si>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</si>
  <si>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</si>
  <si>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</si>
  <si>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</si>
  <si>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</si>
  <si>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</si>
  <si>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</si>
  <si>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</si>
  <si>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</si>
  <si>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</si>
  <si>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</si>
  <si>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</si>
  <si>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</si>
  <si>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</si>
  <si>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</si>
  <si>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</si>
  <si>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</si>
  <si>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</si>
  <si>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</si>
  <si>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</si>
  <si>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</si>
  <si>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</si>
  <si>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</si>
  <si>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</si>
  <si>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</si>
  <si>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</si>
  <si>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</si>
  <si>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</si>
  <si>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</si>
  <si>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</si>
  <si>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</si>
  <si>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</si>
  <si>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</si>
  <si>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</si>
  <si>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</si>
  <si>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</si>
  <si>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</si>
  <si>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</si>
  <si>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</si>
  <si>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</si>
  <si>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</si>
  <si>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</si>
  <si>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</si>
  <si>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</si>
  <si>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</si>
  <si>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</si>
  <si>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</si>
  <si>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</si>
  <si>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</si>
  <si>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</si>
  <si>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</si>
  <si>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</si>
  <si>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</si>
  <si>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</si>
  <si>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</si>
  <si>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</si>
  <si>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</si>
  <si>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</si>
  <si>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</si>
  <si>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</si>
  <si>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</si>
  <si>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</si>
  <si>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</si>
  <si>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</si>
  <si>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</si>
  <si>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</si>
  <si>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</si>
  <si>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</si>
  <si>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</si>
  <si>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</si>
  <si>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</si>
  <si>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</si>
  <si>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</si>
  <si>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</si>
  <si>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</si>
  <si>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</si>
  <si>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</si>
  <si>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</si>
  <si>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</si>
  <si>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</si>
  <si>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</si>
  <si>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</si>
  <si>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</si>
  <si>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</si>
  <si>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</si>
  <si>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</si>
  <si>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</si>
  <si>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</si>
  <si>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</si>
  <si>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</si>
  <si>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</si>
  <si>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</si>
  <si>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</si>
  <si>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</si>
  <si>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</si>
  <si>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</si>
  <si>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</si>
  <si>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</si>
  <si>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</si>
  <si>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</si>
  <si>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</si>
  <si>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</si>
  <si>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</si>
  <si>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</si>
  <si>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</si>
  <si>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</si>
  <si>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</si>
  <si>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</si>
  <si>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</si>
  <si>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</si>
  <si>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</si>
  <si>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</si>
  <si>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</si>
  <si>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</si>
  <si>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</si>
  <si>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</si>
  <si>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</si>
  <si>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</si>
  <si>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</si>
  <si>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</si>
  <si>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</si>
  <si>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</si>
  <si>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</si>
  <si>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</si>
  <si>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</si>
  <si>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</si>
  <si>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</si>
  <si>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</si>
  <si>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</si>
  <si>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</si>
  <si>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</si>
  <si>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</si>
  <si>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</si>
  <si>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</si>
  <si>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</si>
  <si>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</si>
  <si>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</si>
  <si>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</si>
  <si>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</si>
  <si>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</si>
  <si>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</si>
  <si>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</si>
  <si>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</si>
  <si>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</si>
  <si>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</si>
  <si>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</si>
  <si>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</si>
  <si>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</si>
  <si>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</si>
  <si>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</si>
  <si>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</si>
  <si>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</si>
  <si>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</si>
  <si>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</si>
  <si>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</si>
  <si>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</si>
  <si>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</si>
  <si>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</si>
  <si>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</si>
  <si>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</si>
  <si>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</si>
  <si>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</si>
  <si>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</si>
  <si>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</si>
  <si>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</si>
  <si>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</si>
  <si>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</si>
  <si>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</si>
  <si>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</si>
  <si>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</si>
  <si>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</si>
  <si>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</si>
  <si>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</si>
  <si>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</si>
  <si>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</si>
  <si>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</si>
  <si>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</si>
  <si>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</si>
  <si>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</si>
  <si>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</si>
  <si>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</si>
  <si>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</si>
  <si>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</si>
  <si>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</si>
  <si>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</si>
  <si>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</si>
  <si>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</si>
  <si>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</si>
  <si>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</si>
  <si>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</si>
  <si>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</si>
  <si>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</si>
  <si>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</si>
  <si>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</si>
  <si>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</si>
  <si>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</si>
  <si>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</si>
  <si>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</si>
  <si>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</si>
  <si>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</si>
  <si>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</si>
  <si>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</si>
  <si>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</si>
  <si>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</si>
  <si>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</si>
  <si>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</si>
  <si>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</si>
  <si>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</si>
  <si>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</si>
  <si>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</si>
  <si>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</si>
  <si>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</si>
  <si>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</si>
  <si>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</si>
  <si>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</si>
  <si>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</si>
  <si>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</si>
  <si>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</si>
  <si>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</si>
  <si>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</si>
  <si>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</si>
  <si>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</si>
  <si>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</si>
  <si>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</si>
  <si>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</si>
  <si>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</si>
  <si>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</si>
  <si>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</si>
  <si>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</si>
  <si>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</si>
  <si>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</si>
  <si>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</si>
  <si>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</si>
  <si>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</si>
  <si>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</si>
  <si>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</si>
  <si>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</si>
  <si>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</si>
  <si>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</si>
  <si>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</si>
  <si>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</si>
  <si>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</si>
  <si>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</si>
  <si>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</si>
  <si>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</si>
  <si>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</si>
  <si>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</si>
  <si>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</si>
  <si>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</si>
  <si>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</si>
  <si>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</si>
  <si>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</si>
  <si>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</si>
  <si>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</si>
  <si>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</si>
  <si>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</si>
  <si>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</si>
  <si>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</si>
  <si>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</si>
  <si>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</si>
  <si>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</si>
  <si>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</si>
  <si>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</si>
  <si>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</si>
  <si>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</si>
  <si>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</si>
  <si>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</si>
  <si>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</si>
  <si>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</si>
  <si>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</si>
  <si>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</si>
  <si>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</si>
  <si>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</si>
  <si>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</si>
  <si>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</si>
  <si>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</si>
  <si>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</si>
  <si>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</si>
  <si>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</si>
  <si>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</si>
  <si>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</si>
  <si>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</si>
  <si>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</si>
  <si>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</si>
  <si>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</si>
  <si>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</si>
  <si>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</si>
  <si>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</si>
  <si>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</si>
  <si>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</si>
  <si>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</si>
  <si>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</si>
  <si>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</si>
  <si>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</si>
  <si>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</si>
  <si>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</si>
  <si>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</si>
  <si>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</si>
  <si>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</si>
  <si>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</si>
  <si>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</si>
  <si>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</si>
  <si>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</si>
  <si>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</si>
  <si>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</si>
  <si>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</si>
  <si>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</si>
  <si>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</si>
  <si>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</si>
  <si>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</si>
  <si>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</si>
  <si>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</si>
  <si>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</si>
  <si>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</si>
  <si>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</si>
  <si>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</si>
  <si>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</si>
  <si>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</si>
  <si>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</si>
  <si>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</si>
  <si>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</si>
  <si>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</si>
  <si>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</si>
  <si>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</si>
  <si>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</si>
  <si>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</si>
  <si>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</si>
  <si>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</si>
  <si>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</si>
  <si>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</si>
  <si>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</si>
  <si>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</si>
  <si>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</si>
  <si>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</si>
  <si>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</si>
  <si>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</si>
  <si>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</si>
  <si>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</si>
  <si>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</si>
  <si>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</si>
  <si>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</si>
  <si>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</si>
  <si>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</si>
  <si>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</si>
  <si>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</si>
  <si>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</si>
  <si>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</si>
  <si>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</si>
  <si>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</si>
  <si>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</si>
  <si>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</si>
  <si>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</si>
  <si>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</si>
  <si>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</si>
  <si>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</si>
  <si>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</si>
  <si>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</si>
  <si>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</si>
  <si>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</si>
  <si>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</si>
  <si>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</si>
  <si>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</si>
  <si>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</si>
  <si>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</si>
  <si>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</si>
  <si>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</si>
  <si>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</si>
  <si>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</si>
  <si>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</si>
  <si>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</si>
  <si>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</si>
  <si>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</si>
  <si>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</si>
  <si>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</si>
  <si>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</si>
  <si>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</si>
  <si>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</si>
  <si>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</si>
  <si>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</si>
  <si>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</si>
  <si>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</si>
  <si>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</si>
  <si>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</si>
  <si>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</si>
  <si>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</si>
  <si>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</si>
  <si>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</si>
  <si>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</si>
  <si>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</si>
  <si>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</si>
  <si>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</si>
  <si>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</si>
  <si>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</si>
  <si>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</si>
  <si>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</si>
  <si>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</si>
  <si>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</si>
  <si>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</si>
  <si>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</si>
  <si>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</si>
  <si>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</si>
  <si>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</si>
  <si>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</si>
  <si>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</si>
  <si>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</si>
  <si>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</si>
  <si>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</si>
  <si>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</si>
  <si>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</si>
  <si>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</si>
  <si>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</si>
  <si>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</si>
  <si>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</si>
  <si>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</si>
  <si>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</si>
  <si>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</si>
  <si>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</si>
  <si>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</si>
  <si>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</si>
  <si>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</si>
  <si>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</si>
  <si>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</si>
  <si>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</si>
  <si>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</si>
  <si>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</si>
  <si>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</si>
  <si>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</si>
  <si>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</si>
  <si>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</si>
  <si>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</si>
  <si>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</si>
  <si>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</si>
  <si>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</si>
  <si>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</si>
  <si>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</si>
  <si>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</si>
  <si>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</si>
  <si>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</si>
  <si>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</si>
  <si>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</si>
  <si>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</si>
  <si>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</si>
  <si>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</si>
  <si>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</si>
  <si>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</si>
  <si>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</si>
  <si>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</si>
  <si>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</si>
  <si>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</si>
  <si>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</si>
  <si>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</si>
  <si>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</si>
  <si>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</si>
  <si>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</si>
  <si>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</si>
  <si>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</si>
  <si>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</si>
  <si>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</si>
  <si>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</si>
  <si>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</si>
  <si>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</si>
  <si>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</si>
  <si>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</si>
  <si>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</si>
  <si>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</si>
  <si>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</si>
  <si>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</si>
  <si>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</si>
  <si>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</si>
  <si>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</si>
  <si>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</si>
  <si>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</si>
  <si>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</si>
  <si>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</si>
  <si>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</si>
  <si>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</si>
  <si>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</si>
  <si>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</si>
  <si>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</si>
  <si>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</si>
  <si>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</si>
  <si>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</si>
  <si>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</si>
  <si>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</si>
  <si>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</si>
  <si>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</si>
  <si>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</si>
  <si>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</si>
  <si>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</si>
  <si>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</si>
  <si>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</si>
  <si>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</si>
  <si>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</si>
  <si>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</si>
  <si>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</si>
  <si>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</si>
  <si>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</si>
  <si>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</si>
  <si>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</si>
  <si>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</si>
  <si>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</si>
  <si>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</si>
  <si>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</si>
  <si>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</si>
  <si>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</si>
  <si>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</si>
  <si>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</si>
  <si>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</si>
  <si>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</si>
  <si>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</si>
  <si>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</si>
  <si>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</si>
  <si>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</si>
  <si>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</si>
  <si>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</si>
  <si>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</si>
  <si>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</si>
  <si>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</si>
  <si>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</si>
  <si>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</si>
  <si>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</si>
  <si>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</si>
  <si>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</si>
  <si>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</si>
  <si>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</si>
  <si>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</si>
  <si>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</si>
  <si>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</si>
  <si>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</si>
  <si>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</si>
  <si>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</si>
  <si>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</si>
  <si>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</si>
  <si>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</si>
  <si>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</si>
  <si>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</si>
  <si>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</si>
  <si>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</si>
  <si>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</si>
  <si>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</si>
  <si>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</si>
  <si>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</si>
  <si>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</si>
  <si>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</si>
  <si>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</si>
  <si>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</si>
  <si>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</si>
  <si>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</si>
  <si>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</si>
  <si>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</si>
  <si>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</si>
  <si>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</si>
  <si>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</si>
  <si>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</si>
  <si>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</si>
  <si>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</si>
  <si>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</si>
  <si>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</si>
  <si>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</si>
  <si>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</si>
  <si>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</si>
  <si>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</si>
  <si>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</si>
  <si>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</si>
  <si>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</si>
  <si>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</si>
  <si>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</si>
  <si>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</si>
  <si>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</si>
  <si>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</si>
  <si>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</si>
  <si>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</si>
  <si>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</si>
  <si>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</si>
  <si>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</si>
  <si>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</si>
  <si>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</si>
  <si>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</si>
  <si>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</si>
  <si>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</si>
  <si>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</si>
  <si>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</si>
  <si>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</si>
  <si>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</si>
  <si>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</si>
  <si>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</si>
  <si>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</si>
  <si>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</si>
  <si>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</si>
  <si>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</si>
  <si>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</si>
  <si>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</si>
  <si>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</si>
  <si>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</si>
  <si>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</si>
  <si>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</si>
  <si>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</si>
  <si>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</si>
  <si>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</si>
  <si>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</si>
  <si>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</si>
  <si>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</si>
  <si>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</si>
  <si>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</si>
  <si>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</si>
  <si>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</si>
  <si>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</si>
  <si>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</si>
  <si>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</si>
  <si>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</si>
  <si>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</si>
  <si>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</si>
  <si>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</si>
  <si>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</si>
  <si>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</si>
  <si>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</si>
  <si>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</si>
  <si>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</si>
  <si>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</si>
  <si>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</si>
  <si>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</si>
  <si>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</si>
  <si>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</si>
  <si>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</si>
  <si>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</si>
  <si>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</si>
  <si>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</si>
  <si>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</si>
  <si>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</si>
  <si>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</si>
  <si>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</si>
  <si>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</si>
  <si>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</si>
  <si>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</si>
  <si>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</si>
  <si>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</si>
  <si>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</si>
  <si>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</si>
  <si>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</si>
  <si>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</si>
  <si>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</si>
  <si>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</si>
  <si>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</si>
  <si>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</si>
  <si>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</si>
  <si>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</si>
  <si>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</si>
  <si>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</si>
  <si>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</si>
  <si>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</si>
  <si>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</si>
  <si>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</si>
  <si>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</si>
  <si>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</si>
  <si>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</si>
  <si>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</si>
  <si>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</si>
  <si>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</si>
  <si>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</si>
  <si>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</si>
  <si>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</si>
  <si>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</si>
  <si>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</si>
  <si>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</si>
  <si>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</si>
  <si>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</si>
  <si>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</si>
  <si>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</si>
  <si>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</si>
  <si>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</si>
  <si>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</si>
  <si>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</si>
  <si>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</si>
  <si>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</si>
  <si>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</si>
  <si>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</si>
  <si>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</si>
  <si>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</si>
  <si>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</si>
  <si>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</si>
  <si>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</si>
  <si>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</si>
  <si>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</si>
  <si>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</si>
  <si>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</si>
  <si>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</si>
  <si>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</si>
  <si>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</si>
  <si>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</si>
  <si>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</si>
  <si>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</si>
  <si>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</si>
  <si>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</si>
  <si>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</si>
  <si>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</si>
  <si>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</si>
  <si>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</si>
  <si>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</si>
  <si>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</si>
  <si>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</si>
  <si>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</si>
  <si>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</si>
  <si>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</si>
  <si>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</si>
  <si>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</si>
  <si>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</si>
  <si>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</si>
  <si>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</si>
  <si>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</si>
  <si>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</si>
  <si>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</si>
  <si>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</si>
  <si>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</si>
  <si>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</si>
  <si>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</si>
  <si>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</si>
  <si>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</si>
  <si>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</si>
  <si>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</si>
  <si>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</si>
  <si>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</si>
  <si>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</si>
  <si>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</si>
  <si>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</si>
  <si>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</si>
  <si>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</si>
  <si>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</si>
  <si>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</si>
  <si>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</si>
  <si>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</si>
  <si>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</si>
  <si>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</si>
  <si>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</si>
  <si>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</si>
  <si>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</si>
  <si>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</si>
  <si>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</si>
  <si>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</si>
  <si>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</si>
  <si>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</si>
  <si>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</si>
  <si>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</si>
  <si>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</si>
  <si>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</si>
  <si>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</si>
  <si>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</si>
  <si>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</si>
  <si>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</si>
  <si>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</si>
  <si>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</si>
  <si>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</si>
  <si>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</si>
  <si>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</si>
  <si>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</si>
  <si>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</si>
  <si>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</si>
  <si>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</si>
  <si>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</si>
  <si>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</si>
  <si>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</si>
  <si>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</si>
  <si>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</si>
  <si>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</si>
  <si>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</si>
  <si>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</si>
  <si>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</si>
  <si>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</si>
  <si>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</si>
  <si>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</si>
  <si>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</si>
  <si>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</si>
  <si>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</si>
  <si>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</si>
  <si>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</si>
  <si>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</si>
  <si>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</si>
  <si>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</si>
  <si>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</si>
  <si>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</si>
  <si>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</si>
  <si>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</si>
  <si>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</si>
  <si>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</si>
  <si>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</si>
  <si>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</si>
  <si>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</si>
  <si>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</si>
  <si>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</si>
  <si>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</si>
  <si>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</si>
  <si>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</si>
  <si>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</si>
  <si>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</si>
  <si>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</si>
  <si>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</si>
  <si>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</si>
  <si>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</si>
  <si>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</si>
  <si>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</si>
  <si>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</si>
  <si>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</si>
  <si>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</si>
  <si>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</si>
  <si>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</si>
  <si>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</si>
  <si>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</si>
  <si>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</si>
  <si>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</si>
  <si>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</si>
  <si>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</si>
  <si>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</si>
  <si>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</si>
  <si>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</si>
  <si>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</si>
  <si>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</si>
  <si>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</si>
  <si>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</si>
  <si>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</si>
  <si>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</si>
  <si>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</si>
  <si>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</si>
  <si>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</si>
  <si>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</si>
  <si>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</si>
  <si>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</si>
  <si>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</si>
  <si>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</si>
  <si>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</si>
  <si>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</si>
  <si>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</si>
  <si>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</si>
  <si>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</si>
  <si>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</si>
  <si>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</si>
  <si>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</si>
  <si>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</si>
  <si>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</si>
  <si>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</si>
  <si>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</si>
  <si>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</si>
  <si>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</si>
  <si>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</si>
  <si>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</si>
  <si>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</si>
  <si>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</si>
  <si>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</si>
  <si>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</si>
  <si>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</si>
  <si>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</si>
  <si>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</si>
  <si>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</si>
  <si>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</si>
  <si>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</si>
  <si>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</si>
  <si>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</si>
  <si>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</si>
  <si>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</si>
  <si>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</si>
  <si>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</si>
  <si>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</si>
  <si>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</si>
  <si>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</si>
  <si>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</si>
  <si>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</si>
  <si>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</si>
  <si>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</si>
  <si>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</si>
  <si>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</si>
  <si>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</si>
  <si>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</si>
  <si>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</si>
  <si>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</si>
  <si>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</si>
  <si>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</si>
  <si>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</si>
  <si>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</si>
  <si>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</si>
  <si>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</si>
  <si>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</si>
  <si>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</si>
  <si>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</si>
  <si>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</si>
  <si>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</si>
  <si>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</si>
  <si>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</si>
  <si>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</si>
  <si>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</si>
  <si>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</si>
  <si>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</si>
  <si>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</si>
  <si>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</si>
  <si>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</si>
  <si>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</si>
  <si>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</si>
  <si>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</si>
  <si>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</si>
  <si>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</si>
  <si>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</si>
  <si>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</si>
  <si>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</si>
  <si>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</si>
  <si>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</si>
  <si>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</si>
  <si>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</si>
  <si>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</si>
  <si>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</si>
  <si>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</si>
  <si>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</si>
  <si>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</si>
  <si>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</si>
  <si>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</si>
  <si>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</si>
  <si>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</si>
  <si>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</si>
  <si>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</si>
  <si>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</si>
  <si>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</si>
  <si>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</si>
  <si>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</si>
  <si>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</si>
  <si>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</si>
  <si>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</si>
  <si>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</si>
  <si>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</si>
  <si>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</si>
  <si>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</si>
  <si>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</si>
  <si>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</si>
  <si>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</si>
  <si>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</si>
  <si>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</si>
  <si>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</si>
  <si>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</si>
  <si>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</si>
  <si>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</si>
  <si>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</si>
  <si>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</si>
  <si>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</si>
  <si>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</si>
  <si>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</si>
  <si>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</si>
  <si>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</si>
  <si>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</si>
  <si>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</si>
  <si>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</si>
  <si>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</si>
  <si>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</si>
  <si>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</si>
  <si>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</si>
  <si>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</si>
  <si>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</si>
  <si>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</si>
  <si>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</si>
  <si>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</si>
  <si>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</si>
  <si>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</si>
  <si>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</si>
  <si>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</si>
  <si>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</si>
  <si>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</si>
  <si>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</si>
  <si>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</si>
  <si>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</si>
  <si>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</si>
  <si>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</si>
  <si>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</si>
  <si>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</si>
  <si>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</si>
  <si>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</si>
  <si>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</si>
  <si>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</si>
  <si>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</si>
  <si>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</si>
  <si>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</si>
  <si>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</si>
  <si>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</si>
  <si>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</si>
  <si>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</si>
  <si>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</si>
  <si>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</si>
  <si>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</si>
  <si>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</si>
  <si>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</si>
  <si>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</si>
  <si>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</si>
  <si>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</si>
  <si>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</si>
  <si>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</si>
  <si>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</si>
  <si>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</si>
  <si>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</si>
  <si>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</si>
  <si>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</si>
  <si>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</si>
  <si>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</si>
  <si>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</si>
  <si>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</si>
  <si>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</si>
  <si>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</si>
  <si>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</si>
  <si>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</si>
  <si>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</si>
  <si>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</si>
  <si>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</si>
  <si>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</si>
  <si>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</si>
  <si>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</si>
  <si>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</si>
  <si>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</si>
  <si>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</si>
  <si>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</si>
  <si>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</si>
  <si>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</si>
  <si>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</si>
  <si>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</si>
  <si>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</si>
  <si>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</si>
  <si>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</si>
  <si>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</si>
  <si>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</si>
  <si>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</si>
  <si>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</si>
  <si>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</si>
  <si>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</si>
  <si>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</si>
  <si>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</si>
  <si>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</si>
  <si>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</si>
  <si>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</si>
  <si>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</si>
  <si>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</si>
  <si>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</si>
  <si>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</si>
  <si>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</si>
  <si>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</si>
  <si>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</si>
  <si>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</si>
  <si>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</si>
  <si>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</si>
  <si>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</si>
  <si>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</si>
  <si>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</si>
  <si>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</si>
  <si>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</si>
  <si>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</si>
  <si>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</si>
  <si>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</si>
  <si>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</si>
  <si>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</si>
  <si>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</si>
  <si>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</si>
  <si>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</si>
  <si>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</si>
  <si>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</si>
  <si>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</si>
  <si>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</si>
  <si>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</si>
  <si>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</si>
  <si>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</si>
  <si>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</si>
  <si>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</si>
  <si>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</si>
  <si>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</si>
  <si>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</si>
  <si>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</si>
  <si>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</si>
  <si>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</si>
  <si>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</si>
  <si>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</si>
  <si>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</si>
  <si>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</si>
  <si>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</si>
  <si>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</si>
  <si>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</si>
  <si>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</si>
  <si>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</si>
  <si>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</si>
  <si>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</si>
  <si>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</si>
  <si>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</si>
  <si>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</si>
  <si>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</si>
  <si>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</si>
  <si>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</si>
  <si>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</si>
  <si>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</si>
  <si>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</si>
  <si>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</si>
  <si>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</si>
  <si>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</si>
  <si>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</si>
  <si>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</si>
  <si>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</si>
  <si>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</si>
  <si>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</si>
  <si>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</si>
  <si>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</si>
  <si>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</si>
  <si>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</si>
  <si>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</si>
  <si>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</si>
  <si>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</si>
  <si>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</si>
  <si>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</si>
  <si>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</si>
  <si>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</si>
  <si>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</si>
  <si>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</si>
  <si>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</si>
  <si>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</si>
  <si>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</si>
  <si>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</si>
  <si>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</si>
  <si>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</si>
  <si>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</si>
  <si>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</si>
  <si>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</si>
  <si>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</si>
  <si>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</si>
  <si>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</si>
  <si>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</si>
  <si>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</si>
  <si>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</si>
  <si>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</si>
  <si>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</si>
  <si>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</si>
  <si>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</si>
  <si>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</si>
  <si>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</si>
  <si>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</si>
  <si>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</si>
  <si>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</si>
  <si>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</si>
  <si>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</si>
  <si>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</si>
  <si>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</si>
  <si>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</si>
  <si>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</si>
  <si>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</si>
  <si>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</si>
  <si>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</si>
  <si>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</si>
  <si>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</si>
  <si>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</si>
  <si>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</si>
  <si>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</si>
  <si>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</si>
  <si>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</si>
  <si>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</si>
  <si>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</si>
  <si>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</si>
  <si>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</si>
  <si>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</si>
  <si>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</si>
  <si>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</si>
  <si>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</si>
  <si>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</si>
  <si>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</si>
  <si>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</si>
  <si>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</si>
  <si>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</si>
  <si>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</si>
  <si>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</si>
  <si>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</si>
  <si>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</si>
  <si>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</si>
  <si>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</si>
  <si>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</si>
  <si>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</si>
  <si>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</si>
  <si>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</si>
  <si>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</si>
  <si>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</si>
  <si>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</si>
  <si>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</si>
  <si>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</si>
  <si>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</si>
  <si>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</si>
  <si>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</si>
  <si>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</si>
  <si>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</si>
  <si>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</si>
  <si>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</si>
  <si>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</si>
  <si>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</si>
  <si>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</si>
  <si>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</si>
  <si>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</si>
  <si>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</si>
  <si>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</si>
  <si>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</si>
  <si>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</si>
  <si>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</si>
  <si>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</si>
  <si>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</si>
  <si>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</si>
  <si>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</si>
  <si>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</si>
  <si>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</si>
  <si>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</si>
  <si>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</si>
  <si>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</si>
  <si>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</si>
  <si>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</si>
  <si>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</si>
  <si>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</si>
  <si>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</si>
  <si>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</si>
  <si>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</si>
  <si>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</si>
  <si>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</si>
  <si>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</si>
  <si>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</si>
  <si>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</si>
  <si>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</si>
  <si>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</si>
  <si>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</si>
  <si>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</si>
  <si>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</si>
  <si>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</si>
  <si>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</si>
  <si>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</si>
  <si>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</si>
  <si>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</si>
  <si>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</si>
  <si>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</si>
  <si>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</si>
  <si>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</si>
  <si>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</si>
  <si>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</si>
  <si>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</si>
  <si>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</si>
  <si>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</si>
  <si>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</si>
  <si>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</si>
  <si>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</si>
  <si>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</si>
  <si>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</si>
  <si>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</si>
  <si>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</si>
  <si>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</si>
  <si>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</si>
  <si>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</si>
  <si>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</si>
  <si>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</si>
  <si>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</si>
  <si>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</si>
  <si>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</si>
  <si>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</si>
  <si>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</si>
  <si>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</si>
  <si>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</si>
  <si>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</si>
  <si>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</si>
  <si>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</si>
  <si>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</si>
  <si>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</si>
  <si>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</si>
  <si>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</si>
  <si>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</si>
  <si>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</si>
  <si>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</si>
  <si>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</si>
  <si>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</si>
  <si>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</si>
  <si>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</si>
  <si>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</si>
  <si>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</si>
  <si>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</si>
  <si>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</si>
  <si>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</si>
  <si>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</si>
  <si>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</si>
  <si>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</si>
  <si>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</si>
  <si>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</si>
  <si>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</si>
  <si>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</si>
  <si>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</si>
  <si>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</si>
  <si>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</si>
  <si>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</si>
  <si>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</si>
  <si>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</si>
  <si>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</si>
  <si>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</si>
  <si>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</si>
  <si>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</si>
  <si>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</si>
  <si>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</si>
  <si>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</si>
  <si>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</si>
  <si>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</si>
  <si>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</si>
  <si>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</si>
  <si>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</si>
  <si>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</si>
  <si>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</si>
  <si>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</si>
  <si>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</si>
  <si>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</si>
  <si>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</si>
  <si>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</si>
  <si>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</si>
  <si>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</si>
  <si>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</si>
  <si>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</si>
  <si>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</si>
  <si>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</si>
  <si>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</si>
  <si>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</si>
  <si>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</si>
  <si>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</si>
  <si>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</si>
  <si>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</si>
  <si>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</si>
  <si>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</si>
  <si>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</si>
  <si>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</si>
  <si>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</si>
  <si>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</si>
  <si>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</si>
  <si>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</si>
  <si>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</si>
  <si>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</si>
  <si>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</si>
  <si>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</si>
  <si>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</si>
  <si>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</si>
  <si>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</si>
  <si>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</si>
  <si>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</si>
  <si>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</si>
  <si>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</si>
  <si>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</si>
  <si>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</si>
  <si>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</si>
  <si>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</si>
  <si>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</si>
  <si>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</si>
  <si>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</si>
  <si>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</si>
  <si>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</si>
  <si>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</si>
  <si>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</si>
  <si>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</si>
  <si>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</si>
  <si>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</si>
  <si>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</si>
  <si>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</si>
  <si>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</si>
  <si>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</si>
  <si>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</si>
  <si>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</si>
  <si>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</si>
  <si>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</si>
  <si>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</si>
  <si>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</si>
  <si>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</si>
  <si>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</si>
  <si>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</si>
  <si>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</si>
  <si>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</si>
  <si>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</si>
  <si>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</si>
  <si>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</si>
  <si>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</si>
  <si>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</si>
  <si>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</si>
  <si>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</si>
  <si>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</si>
  <si>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</si>
  <si>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</si>
  <si>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</si>
  <si>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</si>
  <si>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</si>
  <si>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</si>
  <si>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</si>
  <si>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</si>
  <si>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</si>
  <si>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</si>
  <si>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</si>
  <si>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</si>
  <si>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</si>
  <si>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</si>
  <si>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</si>
  <si>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</si>
  <si>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</si>
  <si>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</si>
  <si>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</si>
  <si>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</si>
  <si>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</si>
  <si>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</si>
  <si>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</si>
  <si>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</si>
  <si>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</si>
  <si>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</si>
  <si>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</si>
  <si>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</si>
  <si>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</si>
  <si>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</si>
  <si>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</si>
  <si>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</si>
  <si>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</si>
  <si>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</si>
  <si>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</si>
  <si>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</si>
  <si>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</si>
  <si>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</si>
  <si>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</si>
  <si>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</si>
  <si>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</si>
  <si>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</si>
  <si>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</si>
  <si>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</si>
  <si>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</si>
  <si>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</si>
  <si>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</si>
  <si>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</si>
  <si>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</si>
  <si>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</si>
  <si>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</si>
  <si>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</si>
  <si>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</si>
  <si>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</si>
  <si>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</si>
  <si>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</si>
  <si>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</si>
  <si>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</si>
  <si>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</si>
  <si>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</si>
  <si>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</si>
  <si>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</si>
  <si>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</si>
  <si>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</si>
  <si>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</si>
  <si>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</si>
  <si>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</si>
  <si>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</si>
  <si>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</si>
  <si>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</si>
  <si>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</si>
  <si>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</si>
  <si>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</si>
  <si>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</si>
  <si>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</si>
  <si>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</si>
  <si>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</si>
  <si>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</si>
  <si>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</si>
  <si>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</si>
  <si>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</si>
  <si>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</si>
  <si>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</si>
  <si>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</si>
  <si>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</si>
  <si>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</si>
  <si>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</si>
  <si>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</si>
  <si>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</si>
  <si>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</si>
  <si>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</si>
  <si>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</si>
  <si>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</si>
  <si>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</si>
  <si>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</si>
  <si>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</si>
  <si>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</si>
  <si>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</si>
  <si>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</si>
  <si>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</si>
  <si>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</si>
  <si>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</si>
  <si>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</si>
  <si>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</si>
  <si>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</si>
  <si>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</si>
  <si>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</si>
  <si>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</si>
  <si>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</si>
  <si>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</si>
  <si>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</si>
  <si>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</si>
  <si>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</si>
  <si>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</si>
  <si>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</si>
  <si>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</si>
  <si>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</si>
  <si>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</si>
  <si>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</si>
  <si>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</si>
  <si>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</si>
  <si>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</si>
  <si>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</si>
  <si>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</si>
  <si>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</si>
  <si>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</si>
  <si>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</si>
  <si>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</si>
  <si>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</si>
  <si>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</si>
  <si>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</si>
  <si>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</si>
  <si>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</si>
  <si>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</si>
  <si>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</si>
  <si>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</si>
  <si>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</si>
  <si>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</si>
  <si>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</si>
  <si>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</si>
  <si>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</si>
  <si>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</si>
  <si>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</si>
  <si>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</si>
  <si>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</si>
  <si>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</si>
  <si>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</si>
  <si>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</si>
  <si>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</si>
  <si>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</si>
  <si>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</si>
  <si>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</si>
  <si>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</si>
  <si>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</si>
  <si>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</si>
  <si>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</si>
  <si>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</si>
  <si>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</si>
  <si>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</si>
  <si>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</si>
  <si>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</si>
  <si>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</si>
  <si>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</si>
  <si>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</si>
  <si>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</si>
  <si>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</si>
  <si>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</si>
  <si>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</si>
  <si>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</si>
  <si>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</si>
  <si>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</si>
  <si>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</si>
  <si>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</si>
  <si>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</si>
  <si>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</si>
  <si>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</si>
  <si>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</si>
  <si>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</si>
  <si>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</si>
  <si>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</si>
  <si>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</si>
  <si>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</si>
  <si>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</si>
  <si>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</si>
  <si>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</si>
  <si>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</si>
  <si>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</si>
  <si>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</si>
  <si>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</si>
  <si>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</si>
  <si>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</si>
  <si>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</si>
  <si>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</si>
  <si>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</si>
  <si>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</si>
  <si>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</si>
  <si>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</si>
  <si>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</si>
  <si>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</si>
  <si>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</si>
  <si>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</si>
  <si>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</si>
  <si>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</si>
  <si>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</si>
  <si>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</si>
  <si>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</si>
  <si>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</si>
  <si>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</si>
  <si>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</si>
  <si>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</si>
  <si>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</si>
  <si>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</si>
  <si>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</si>
  <si>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</si>
  <si>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</si>
  <si>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</si>
  <si>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</si>
  <si>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</si>
  <si>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</si>
  <si>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</si>
  <si>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</si>
  <si>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</si>
  <si>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</si>
  <si>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</si>
  <si>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</si>
  <si>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</si>
  <si>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</si>
  <si>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</si>
  <si>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</si>
  <si>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</si>
  <si>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</si>
  <si>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</si>
  <si>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</si>
  <si>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</si>
  <si>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</si>
  <si>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</si>
  <si>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</si>
  <si>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</si>
  <si>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</si>
  <si>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</si>
  <si>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</si>
  <si>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</si>
  <si>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</si>
  <si>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</si>
  <si>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</si>
  <si>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</si>
  <si>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</si>
  <si>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</si>
  <si>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</si>
  <si>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</si>
  <si>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</si>
  <si>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</si>
  <si>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</si>
  <si>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</si>
  <si>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</si>
  <si>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</si>
  <si>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</si>
  <si>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</si>
  <si>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</si>
  <si>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</si>
  <si>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</si>
  <si>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</si>
  <si>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</si>
  <si>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</si>
  <si>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</si>
  <si>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</si>
  <si>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</si>
  <si>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</si>
  <si>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</si>
  <si>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</si>
  <si>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</si>
  <si>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</si>
  <si>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</si>
  <si>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</si>
  <si>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</si>
  <si>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</si>
  <si>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</si>
  <si>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</si>
  <si>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</si>
  <si>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</si>
  <si>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</si>
  <si>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</si>
  <si>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</si>
  <si>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</si>
  <si>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</si>
  <si>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</si>
  <si>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</si>
  <si>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</si>
  <si>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</si>
  <si>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</si>
  <si>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</si>
  <si>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</si>
  <si>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</si>
  <si>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</si>
  <si>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</si>
  <si>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</si>
  <si>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</si>
  <si>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</si>
  <si>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</si>
  <si>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</si>
  <si>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</si>
  <si>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</si>
  <si>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</si>
  <si>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</si>
  <si>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</si>
  <si>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</si>
  <si>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</si>
  <si>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</si>
  <si>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</si>
  <si>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</si>
  <si>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</si>
  <si>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</si>
  <si>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</si>
  <si>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</si>
  <si>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</si>
  <si>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</si>
  <si>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</si>
  <si>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</si>
  <si>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</si>
  <si>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</si>
  <si>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</si>
  <si>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</si>
  <si>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</si>
  <si>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</si>
  <si>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</si>
  <si>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</si>
  <si>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</si>
  <si>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</si>
  <si>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</si>
  <si>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</si>
  <si>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</si>
  <si>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</si>
  <si>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</si>
  <si>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</si>
  <si>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</si>
  <si>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</si>
  <si>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</si>
  <si>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</si>
  <si>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</si>
  <si>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</si>
  <si>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</si>
  <si>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</si>
  <si>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</si>
  <si>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</si>
  <si>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</si>
  <si>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</si>
  <si>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</si>
  <si>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</si>
  <si>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</si>
  <si>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</si>
  <si>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</si>
  <si>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</si>
  <si>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</si>
  <si>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</si>
  <si>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</si>
  <si>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</si>
  <si>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</si>
  <si>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</si>
  <si>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</si>
  <si>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</si>
  <si>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</si>
  <si>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</si>
  <si>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</si>
  <si>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</si>
  <si>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</si>
  <si>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</si>
  <si>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</si>
  <si>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</si>
  <si>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</si>
  <si>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</si>
  <si>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</si>
  <si>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</si>
  <si>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</si>
  <si>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</si>
  <si>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</si>
  <si>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</si>
  <si>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</si>
  <si>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</si>
  <si>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</si>
  <si>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</si>
  <si>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</si>
  <si>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</si>
  <si>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</si>
  <si>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</si>
  <si>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</si>
  <si>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</si>
  <si>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</si>
  <si>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</si>
  <si>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</si>
  <si>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</si>
  <si>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</si>
  <si>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</si>
  <si>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</si>
  <si>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</si>
  <si>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</si>
  <si>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</si>
  <si>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</si>
  <si>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</si>
  <si>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</si>
  <si>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</si>
  <si>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</si>
  <si>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</si>
  <si>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</si>
  <si>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</si>
  <si>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</si>
  <si>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</si>
  <si>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</si>
  <si>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</si>
  <si>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</si>
  <si>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</si>
  <si>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</si>
  <si>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</si>
  <si>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</si>
  <si>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</si>
  <si>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</si>
  <si>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</si>
  <si>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</si>
  <si>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</si>
  <si>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</si>
  <si>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</si>
  <si>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</si>
  <si>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</si>
  <si>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</si>
  <si>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</si>
  <si>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</si>
  <si>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</si>
  <si>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</si>
  <si>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</si>
  <si>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</si>
  <si>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</si>
  <si>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</si>
  <si>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</si>
  <si>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</si>
  <si>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</si>
  <si>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</si>
  <si>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</si>
  <si>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</si>
  <si>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</si>
  <si>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</si>
  <si>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</si>
  <si>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</si>
  <si>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</si>
  <si>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</si>
  <si>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</si>
  <si>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</si>
  <si>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</si>
  <si>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</si>
  <si>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</si>
  <si>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</si>
  <si>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</si>
  <si>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</si>
  <si>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</si>
  <si>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</si>
  <si>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</si>
  <si>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</si>
  <si>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</si>
  <si>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</si>
  <si>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</si>
  <si>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</si>
  <si>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</si>
  <si>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</si>
  <si>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</si>
  <si>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</si>
  <si>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</si>
  <si>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</si>
  <si>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</si>
  <si>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</si>
  <si>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</si>
  <si>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</si>
  <si>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</si>
  <si>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</si>
  <si>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</si>
  <si>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</si>
  <si>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</si>
  <si>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</si>
  <si>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</si>
  <si>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</si>
  <si>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</si>
  <si>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</si>
  <si>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</si>
  <si>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</si>
  <si>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</si>
  <si>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</si>
  <si>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</si>
  <si>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</si>
  <si>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</si>
  <si>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</si>
  <si>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</si>
  <si>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</si>
  <si>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</si>
  <si>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</si>
  <si>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</si>
  <si>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</si>
  <si>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</si>
  <si>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</si>
  <si>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</si>
  <si>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</si>
  <si>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</si>
  <si>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</si>
  <si>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</si>
  <si>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</si>
  <si>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</si>
  <si>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</si>
  <si>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</si>
  <si>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</si>
  <si>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</si>
  <si>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</si>
  <si>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</si>
  <si>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</si>
  <si>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</si>
  <si>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</si>
  <si>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</si>
  <si>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</si>
  <si>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</si>
  <si>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</si>
  <si>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</si>
  <si>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</si>
  <si>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</si>
  <si>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</si>
  <si>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</si>
  <si>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</si>
  <si>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</si>
  <si>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</si>
  <si>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</si>
  <si>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</si>
  <si>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</si>
  <si>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</si>
  <si>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</si>
  <si>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</si>
  <si>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</si>
  <si>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</si>
  <si>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</si>
  <si>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</si>
  <si>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</si>
  <si>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</si>
  <si>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</si>
  <si>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</si>
  <si>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</si>
  <si>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</si>
  <si>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</si>
  <si>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</si>
  <si>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</si>
  <si>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</si>
  <si>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</si>
  <si>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</si>
  <si>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</si>
  <si>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</si>
  <si>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</si>
  <si>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</si>
  <si>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</si>
  <si>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</si>
  <si>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</si>
  <si>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</si>
  <si>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</si>
  <si>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</si>
  <si>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</si>
  <si>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</si>
  <si>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</si>
  <si>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</si>
  <si>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</si>
  <si>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</si>
  <si>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</si>
  <si>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</si>
  <si>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</si>
  <si>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</si>
  <si>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</si>
  <si>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</si>
  <si>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</si>
  <si>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</si>
  <si>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</si>
  <si>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</si>
  <si>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</si>
  <si>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</si>
  <si>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</si>
  <si>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</si>
  <si>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</si>
  <si>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</si>
  <si>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</si>
  <si>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</si>
  <si>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</si>
  <si>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</si>
  <si>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</si>
  <si>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</si>
  <si>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</si>
  <si>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</si>
  <si>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</si>
  <si>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</si>
  <si>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</si>
  <si>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</si>
  <si>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</si>
  <si>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</si>
  <si>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</si>
  <si>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</si>
  <si>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</si>
  <si>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</si>
  <si>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</si>
  <si>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</si>
  <si>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</si>
  <si>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</si>
  <si>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</si>
  <si>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</si>
  <si>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</si>
  <si>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</si>
  <si>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</si>
  <si>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</si>
  <si>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</si>
  <si>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</si>
  <si>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</si>
  <si>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</si>
  <si>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</si>
  <si>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</si>
  <si>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</si>
  <si>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</si>
  <si>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</si>
  <si>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</si>
  <si>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</si>
  <si>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</si>
  <si>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</si>
  <si>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</si>
  <si>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</si>
  <si>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</si>
  <si>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</si>
  <si>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</si>
  <si>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</si>
  <si>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</si>
  <si>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</si>
  <si>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</si>
  <si>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</si>
  <si>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</si>
  <si>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</si>
  <si>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</si>
  <si>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</si>
  <si>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</si>
  <si>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</si>
  <si>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</si>
  <si>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</si>
  <si>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</si>
  <si>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</si>
  <si>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</si>
  <si>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</si>
  <si>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</si>
  <si>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</si>
  <si>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</si>
  <si>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</si>
  <si>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</si>
  <si>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</si>
  <si>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</si>
  <si>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</si>
  <si>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</si>
  <si>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</si>
  <si>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</si>
  <si>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</si>
  <si>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</si>
  <si>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</si>
  <si>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</si>
  <si>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</si>
  <si>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</si>
  <si>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</si>
  <si>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</si>
  <si>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</si>
  <si>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</si>
  <si>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</si>
  <si>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</si>
  <si>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</si>
  <si>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</si>
  <si>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</si>
  <si>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</si>
  <si>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</si>
  <si>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</si>
  <si>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</si>
  <si>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</si>
  <si>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</si>
  <si>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</si>
  <si>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</si>
  <si>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</si>
  <si>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</si>
  <si>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</si>
  <si>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</si>
  <si>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</si>
  <si>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</si>
  <si>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</si>
  <si>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</si>
  <si>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</si>
  <si>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</si>
  <si>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</si>
  <si>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</si>
  <si>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</si>
  <si>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</si>
  <si>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</si>
  <si>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</si>
  <si>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</si>
  <si>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</si>
  <si>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</si>
  <si>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</si>
  <si>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</si>
  <si>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</si>
  <si>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</si>
  <si>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</si>
  <si>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</si>
  <si>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</si>
  <si>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</si>
  <si>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</si>
  <si>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</si>
  <si>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</si>
  <si>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</si>
  <si>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</si>
  <si>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</si>
  <si>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</si>
  <si>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</si>
  <si>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</si>
  <si>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</si>
  <si>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</si>
  <si>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</si>
  <si>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</si>
  <si>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</si>
  <si>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</si>
  <si>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</si>
  <si>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</si>
  <si>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</si>
  <si>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</si>
  <si>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</si>
  <si>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</si>
  <si>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</si>
  <si>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</si>
  <si>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</si>
  <si>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</si>
  <si>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</si>
  <si>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</si>
  <si>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</si>
  <si>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</si>
  <si>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</si>
  <si>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</si>
  <si>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</si>
  <si>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</si>
  <si>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</si>
  <si>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</si>
  <si>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</si>
  <si>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</si>
  <si>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</si>
  <si>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</si>
  <si>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</si>
  <si>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</si>
  <si>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</si>
  <si>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</si>
  <si>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</si>
  <si>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</si>
  <si>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</si>
  <si>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</si>
  <si>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</si>
  <si>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</si>
  <si>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</si>
  <si>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</si>
  <si>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</si>
  <si>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</si>
  <si>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</si>
  <si>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</si>
  <si>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</si>
  <si>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</si>
  <si>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</si>
  <si>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</si>
  <si>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</si>
  <si>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</si>
  <si>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</si>
  <si>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</si>
  <si>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</si>
  <si>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</si>
  <si>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</si>
  <si>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</si>
  <si>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</si>
  <si>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</si>
  <si>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</si>
  <si>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</si>
  <si>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</si>
  <si>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</si>
  <si>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</si>
  <si>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</si>
  <si>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</si>
  <si>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</si>
  <si>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</si>
  <si>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</si>
  <si>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</si>
  <si>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</si>
  <si>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</si>
  <si>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</si>
  <si>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</si>
  <si>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</si>
  <si>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</si>
  <si>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</si>
  <si>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</si>
  <si>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</si>
  <si>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</si>
  <si>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</si>
  <si>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</si>
  <si>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</si>
  <si>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</si>
  <si>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</si>
  <si>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</si>
  <si>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</si>
  <si>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</si>
  <si>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</si>
  <si>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</si>
  <si>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</si>
  <si>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</si>
  <si>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</si>
  <si>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</si>
  <si>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</si>
  <si>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</si>
  <si>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</si>
  <si>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</si>
  <si>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</si>
  <si>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</si>
  <si>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</si>
  <si>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</si>
  <si>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</si>
  <si>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</si>
  <si>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</si>
  <si>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</si>
  <si>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</si>
  <si>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</si>
  <si>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</si>
  <si>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</si>
  <si>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</si>
  <si>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</si>
  <si>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</si>
  <si>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</si>
  <si>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</si>
  <si>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</si>
  <si>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</si>
  <si>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</si>
  <si>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</si>
  <si>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</si>
  <si>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</si>
  <si>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</si>
  <si>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</si>
  <si>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</si>
  <si>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</si>
  <si>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</si>
  <si>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</si>
  <si>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</si>
  <si>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</si>
  <si>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</si>
  <si>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</si>
  <si>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</si>
  <si>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</si>
  <si>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</si>
  <si>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</si>
  <si>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</si>
  <si>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</si>
  <si>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</si>
  <si>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</si>
  <si>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</si>
  <si>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</si>
  <si>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</si>
  <si>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</si>
  <si>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</si>
  <si>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</si>
  <si>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</si>
  <si>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</si>
  <si>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</si>
  <si>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</si>
  <si>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</si>
  <si>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</si>
  <si>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</si>
  <si>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</si>
  <si>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</si>
  <si>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</si>
  <si>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</si>
  <si>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</si>
  <si>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</si>
  <si>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</si>
  <si>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</si>
  <si>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</si>
  <si>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</si>
  <si>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</si>
  <si>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</si>
  <si>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</si>
  <si>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</si>
  <si>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</si>
  <si>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</si>
  <si>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</si>
  <si>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</si>
  <si>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</si>
  <si>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</si>
  <si>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</si>
  <si>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</si>
  <si>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</si>
  <si>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</si>
  <si>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</si>
  <si>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</si>
  <si>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</si>
  <si>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</si>
  <si>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</si>
  <si>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</si>
  <si>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</si>
  <si>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</si>
  <si>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</si>
  <si>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</si>
  <si>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</si>
  <si>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</si>
  <si>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</si>
  <si>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</si>
  <si>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</si>
  <si>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</si>
  <si>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</si>
  <si>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</si>
  <si>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</si>
  <si>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</si>
  <si>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</si>
  <si>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</si>
  <si>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</si>
  <si>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</si>
  <si>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</si>
  <si>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</si>
  <si>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</si>
  <si>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</si>
  <si>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</si>
  <si>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</si>
  <si>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</si>
  <si>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</si>
  <si>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</si>
  <si>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</si>
  <si>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</si>
  <si>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</si>
  <si>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</si>
  <si>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</si>
  <si>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</si>
  <si>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</si>
  <si>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</si>
  <si>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</si>
  <si>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</si>
  <si>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</si>
  <si>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</si>
  <si>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</si>
  <si>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</si>
  <si>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</si>
  <si>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</si>
  <si>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</si>
  <si>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</si>
  <si>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</si>
  <si>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</si>
  <si>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</si>
  <si>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</si>
  <si>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</si>
  <si>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</si>
  <si>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</si>
  <si>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</si>
  <si>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</si>
  <si>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</si>
  <si>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</si>
  <si>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</si>
  <si>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</si>
  <si>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</si>
  <si>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</si>
  <si>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</si>
  <si>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</si>
  <si>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</si>
  <si>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</si>
  <si>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</si>
  <si>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</si>
  <si>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</si>
  <si>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</si>
  <si>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</si>
  <si>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</si>
  <si>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</si>
  <si>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</si>
  <si>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</si>
  <si>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</si>
  <si>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</si>
  <si>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</si>
  <si>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</si>
  <si>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</si>
  <si>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</si>
  <si>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</si>
  <si>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</si>
  <si>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</si>
  <si>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</si>
  <si>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</si>
  <si>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</si>
  <si>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</si>
  <si>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</si>
  <si>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</si>
  <si>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</si>
  <si>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</si>
  <si>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</si>
  <si>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</si>
  <si>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</si>
  <si>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</si>
  <si>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</si>
  <si>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</si>
  <si>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</si>
  <si>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</si>
  <si>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</si>
  <si>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</si>
  <si>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</si>
  <si>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</si>
  <si>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</si>
  <si>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</si>
  <si>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</si>
  <si>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</si>
  <si>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</si>
  <si>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</si>
  <si>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</si>
  <si>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</si>
  <si>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</si>
  <si>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</si>
  <si>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</si>
  <si>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</si>
  <si>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</si>
  <si>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</si>
  <si>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</si>
  <si>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</si>
  <si>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</si>
  <si>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</si>
  <si>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</si>
  <si>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</si>
  <si>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</si>
  <si>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</si>
  <si>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</si>
  <si>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</si>
  <si>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</si>
  <si>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</si>
  <si>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</si>
  <si>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</si>
  <si>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</si>
  <si>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</si>
  <si>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</si>
  <si>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</si>
  <si>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</si>
  <si>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</si>
  <si>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</si>
  <si>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</si>
  <si>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</si>
  <si>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</si>
  <si>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</si>
  <si>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</si>
  <si>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</si>
  <si>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</si>
  <si>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</si>
  <si>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</si>
  <si>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</si>
  <si>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</si>
  <si>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</si>
  <si>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</si>
  <si>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</si>
  <si>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</si>
  <si>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</si>
  <si>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</si>
  <si>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</si>
  <si>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</si>
  <si>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</si>
  <si>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</si>
  <si>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</si>
  <si>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</si>
  <si>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</si>
  <si>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</si>
  <si>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</si>
  <si>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</si>
  <si>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</si>
  <si>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</si>
  <si>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</si>
  <si>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</si>
  <si>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</si>
  <si>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</si>
  <si>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</si>
  <si>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</si>
  <si>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</si>
  <si>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</si>
  <si>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</si>
  <si>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</si>
  <si>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</si>
  <si>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</si>
  <si>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</si>
  <si>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</si>
  <si>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</si>
  <si>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</si>
  <si>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</si>
  <si>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</si>
  <si>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</si>
  <si>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</si>
  <si>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</si>
  <si>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</si>
  <si>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</si>
  <si>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</si>
  <si>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</si>
  <si>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</si>
  <si>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</si>
  <si>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</si>
  <si>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</si>
  <si>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</si>
  <si>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</si>
  <si>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</si>
  <si>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</si>
  <si>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</si>
  <si>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</si>
  <si>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</si>
  <si>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</si>
  <si>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</si>
  <si>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</si>
  <si>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</si>
  <si>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</si>
  <si>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</si>
  <si>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</si>
  <si>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</si>
  <si>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</si>
  <si>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</si>
  <si>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</si>
  <si>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</si>
  <si>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</si>
  <si>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</si>
  <si>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</si>
  <si>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</si>
  <si>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</si>
  <si>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</si>
  <si>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</si>
  <si>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</si>
  <si>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</si>
  <si>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</si>
  <si>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</si>
  <si>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</si>
  <si>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</si>
  <si>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</si>
  <si>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</si>
  <si>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</si>
  <si>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</si>
  <si>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</si>
  <si>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</si>
  <si>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</si>
  <si>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</si>
  <si>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</si>
  <si>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</si>
  <si>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</si>
  <si>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</si>
  <si>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</si>
  <si>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</si>
  <si>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</si>
  <si>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</si>
  <si>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</si>
  <si>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</si>
  <si>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</si>
  <si>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</si>
  <si>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</si>
  <si>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</si>
  <si>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</si>
  <si>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</si>
  <si>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</si>
  <si>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</si>
  <si>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</si>
  <si>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</si>
  <si>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</si>
  <si>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</si>
  <si>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</si>
  <si>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</si>
  <si>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</si>
  <si>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</si>
  <si>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</si>
  <si>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</si>
  <si>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</si>
  <si>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</si>
  <si>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</si>
  <si>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</si>
  <si>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</si>
  <si>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</si>
  <si>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</si>
  <si>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</si>
  <si>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</si>
  <si>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</si>
  <si>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</si>
  <si>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</si>
  <si>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</si>
  <si>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</si>
  <si>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</si>
  <si>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</si>
  <si>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</si>
  <si>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</si>
  <si>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</si>
  <si>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</si>
  <si>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</si>
  <si>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</si>
  <si>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</si>
  <si>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</si>
  <si>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</si>
  <si>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</si>
  <si>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</si>
  <si>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</si>
  <si>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</si>
  <si>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</si>
  <si>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</si>
  <si>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</si>
  <si>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</si>
  <si>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</si>
  <si>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</si>
  <si>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</si>
  <si>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</si>
  <si>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</si>
  <si>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</si>
  <si>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</si>
  <si>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</si>
  <si>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</si>
  <si>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</si>
  <si>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</si>
  <si>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</si>
  <si>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</si>
  <si>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</si>
  <si>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</si>
  <si>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</si>
  <si>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</si>
  <si>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</si>
  <si>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</si>
  <si>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</si>
  <si>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</si>
  <si>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</si>
  <si>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</si>
  <si>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</si>
  <si>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</si>
  <si>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</si>
  <si>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</si>
  <si>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</si>
  <si>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</si>
  <si>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</si>
  <si>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</si>
  <si>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</si>
  <si>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</si>
  <si>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</si>
  <si>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</si>
  <si>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</si>
  <si>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</si>
  <si>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</si>
  <si>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</si>
  <si>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</si>
  <si>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</si>
  <si>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</si>
  <si>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</si>
  <si>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</si>
  <si>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</si>
  <si>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</si>
  <si>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</si>
  <si>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</si>
  <si>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</si>
  <si>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</si>
  <si>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</si>
  <si>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</si>
  <si>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</si>
  <si>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</si>
  <si>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</si>
  <si>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</si>
  <si>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</si>
  <si>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</si>
  <si>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</si>
  <si>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</si>
  <si>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</si>
  <si>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</si>
  <si>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</si>
  <si>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</si>
  <si>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</si>
  <si>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</si>
  <si>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</si>
  <si>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</si>
  <si>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</si>
  <si>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</si>
  <si>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</si>
  <si>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</si>
  <si>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</si>
  <si>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</si>
  <si>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</si>
  <si>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</si>
  <si>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</si>
  <si>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</si>
  <si>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</si>
  <si>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</si>
  <si>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</si>
  <si>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</si>
  <si>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</si>
  <si>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</si>
  <si>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</si>
  <si>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</si>
  <si>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</si>
  <si>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</si>
  <si>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</si>
  <si>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</si>
  <si>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</si>
  <si>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</si>
  <si>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</si>
  <si>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</si>
  <si>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</si>
  <si>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</si>
  <si>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</si>
  <si>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</si>
  <si>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</si>
  <si>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</si>
  <si>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</si>
  <si>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</si>
  <si>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</si>
  <si>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</si>
  <si>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</si>
  <si>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</si>
  <si>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</si>
  <si>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</si>
  <si>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</si>
  <si>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</si>
  <si>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</si>
  <si>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</si>
  <si>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</si>
  <si>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</si>
  <si>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</si>
  <si>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</si>
  <si>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</si>
  <si>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</si>
  <si>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</si>
  <si>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</si>
  <si>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</si>
  <si>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</si>
  <si>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</si>
  <si>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</si>
  <si>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</si>
  <si>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</si>
  <si>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</si>
  <si>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</si>
  <si>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</si>
  <si>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</si>
  <si>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</si>
  <si>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</si>
  <si>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</si>
  <si>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</si>
  <si>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</si>
  <si>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</si>
  <si>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</si>
  <si>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</si>
  <si>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</si>
  <si>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</si>
  <si>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</si>
  <si>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</si>
  <si>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</si>
  <si>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</si>
  <si>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</si>
  <si>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</si>
  <si>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</si>
  <si>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</si>
  <si>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</si>
  <si>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</si>
  <si>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</si>
  <si>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</si>
  <si>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</si>
  <si>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</si>
  <si>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</si>
  <si>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</si>
  <si>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</si>
  <si>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</si>
  <si>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</si>
  <si>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</si>
  <si>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</si>
  <si>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</si>
  <si>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</si>
  <si>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</si>
  <si>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</si>
  <si>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</si>
  <si>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</si>
  <si>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</si>
  <si>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</si>
  <si>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</si>
  <si>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</si>
  <si>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</si>
  <si>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</si>
  <si>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</si>
  <si>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</si>
  <si>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</si>
  <si>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</si>
  <si>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</si>
  <si>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</si>
  <si>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</si>
  <si>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</si>
  <si>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</si>
  <si>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</si>
  <si>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</si>
  <si>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</si>
  <si>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</si>
  <si>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</si>
  <si>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</si>
  <si>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</si>
  <si>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</si>
  <si>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</si>
  <si>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</si>
  <si>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</si>
  <si>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</si>
  <si>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</si>
  <si>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</si>
  <si>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</si>
  <si>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</si>
  <si>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</si>
  <si>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</si>
  <si>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</si>
  <si>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</si>
  <si>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</si>
  <si>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</si>
  <si>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</si>
  <si>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</si>
  <si>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</si>
  <si>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</si>
  <si>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</si>
  <si>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</si>
  <si>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</si>
  <si>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</si>
  <si>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</si>
  <si>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</si>
  <si>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</si>
  <si>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</si>
  <si>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</si>
  <si>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</si>
  <si>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</si>
  <si>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</si>
  <si>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</si>
  <si>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</si>
  <si>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</si>
  <si>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</si>
  <si>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</si>
  <si>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</si>
  <si>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</si>
  <si>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</si>
  <si>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</si>
  <si>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</si>
  <si>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</si>
  <si>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</si>
  <si>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</si>
  <si>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</si>
  <si>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</si>
  <si>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</si>
  <si>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</si>
  <si>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</si>
  <si>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</si>
  <si>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</si>
  <si>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</si>
  <si>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</si>
  <si>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</si>
  <si>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</si>
  <si>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</si>
  <si>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</si>
  <si>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</si>
  <si>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</si>
  <si>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</si>
  <si>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</si>
  <si>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</si>
  <si>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</si>
  <si>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</si>
  <si>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</si>
  <si>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</si>
  <si>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</si>
  <si>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</si>
  <si>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</si>
  <si>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</si>
  <si>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</si>
  <si>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</si>
  <si>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</si>
  <si>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</si>
  <si>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</si>
  <si>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</si>
  <si>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</si>
  <si>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</si>
  <si>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</si>
  <si>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</si>
  <si>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</si>
  <si>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</si>
  <si>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</si>
  <si>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</si>
  <si>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</si>
  <si>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</si>
  <si>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</si>
  <si>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</si>
  <si>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</si>
  <si>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</si>
  <si>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</si>
  <si>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</si>
  <si>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</si>
  <si>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</si>
  <si>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</si>
  <si>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</si>
  <si>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</si>
  <si>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</si>
  <si>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</si>
  <si>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</si>
  <si>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</si>
  <si>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</si>
  <si>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</si>
  <si>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</si>
  <si>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</si>
  <si>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</si>
  <si>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</si>
  <si>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</si>
  <si>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</si>
  <si>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</si>
  <si>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</si>
  <si>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</si>
  <si>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</si>
  <si>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</si>
  <si>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</si>
  <si>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</si>
  <si>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</si>
  <si>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</si>
  <si>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</si>
  <si>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</si>
  <si>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</si>
  <si>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</si>
  <si>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</si>
  <si>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</si>
  <si>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</si>
  <si>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</si>
  <si>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</si>
  <si>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</si>
  <si>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</si>
  <si>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</si>
  <si>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</si>
  <si>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</si>
  <si>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</si>
  <si>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</si>
  <si>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</si>
  <si>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</si>
  <si>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</si>
  <si>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</si>
  <si>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</si>
  <si>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</si>
  <si>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</si>
  <si>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</si>
  <si>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</si>
  <si>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</si>
  <si>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</si>
  <si>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</si>
  <si>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</si>
  <si>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</si>
  <si>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</si>
  <si>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</si>
  <si>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</si>
  <si>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</si>
  <si>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</si>
  <si>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</si>
  <si>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</si>
  <si>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</si>
  <si>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</si>
  <si>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</si>
  <si>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</si>
  <si>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</si>
  <si>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</si>
  <si>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</si>
  <si>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</si>
  <si>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</si>
  <si>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</si>
  <si>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</si>
  <si>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</si>
  <si>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</si>
  <si>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</si>
  <si>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</si>
  <si>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</si>
  <si>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</si>
  <si>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</si>
  <si>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</si>
  <si>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</si>
  <si>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</si>
  <si>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</si>
  <si>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</si>
  <si>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</si>
  <si>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</si>
  <si>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</si>
  <si>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</si>
  <si>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</si>
  <si>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</si>
  <si>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</si>
  <si>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</si>
  <si>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</si>
  <si>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</si>
  <si>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</si>
  <si>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</si>
  <si>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</si>
  <si>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</si>
  <si>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</si>
  <si>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</si>
  <si>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</si>
  <si>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</si>
  <si>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</si>
  <si>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</si>
  <si>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</si>
  <si>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</si>
  <si>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</si>
  <si>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</si>
  <si>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</si>
  <si>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</si>
  <si>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</si>
  <si>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</si>
  <si>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</si>
  <si>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</si>
  <si>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</si>
  <si>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</si>
  <si>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</si>
  <si>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</si>
  <si>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</si>
  <si>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</si>
  <si>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</si>
  <si>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</si>
  <si>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</si>
  <si>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</si>
  <si>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</si>
  <si>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</si>
  <si>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</si>
  <si>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</si>
  <si>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</si>
  <si>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</si>
  <si>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</si>
  <si>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</si>
  <si>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</si>
  <si>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</si>
  <si>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</si>
  <si>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</si>
  <si>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</si>
  <si>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</si>
  <si>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</si>
  <si>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</si>
  <si>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</si>
  <si>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</si>
  <si>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</si>
  <si>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</si>
  <si>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</si>
  <si>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</si>
  <si>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</si>
  <si>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</si>
  <si>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</si>
  <si>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</si>
  <si>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</si>
  <si>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</si>
  <si>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</si>
  <si>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</si>
  <si>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</si>
  <si>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</si>
  <si>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</si>
  <si>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</si>
  <si>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</si>
  <si>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</si>
  <si>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</si>
  <si>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</si>
  <si>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</si>
  <si>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</si>
  <si>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</si>
  <si>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</si>
  <si>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</si>
  <si>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</si>
  <si>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</si>
  <si>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</si>
  <si>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</si>
  <si>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</si>
  <si>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</si>
  <si>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</si>
  <si>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</si>
  <si>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</si>
  <si>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</si>
  <si>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</si>
  <si>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</si>
  <si>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</si>
  <si>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</si>
  <si>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</si>
  <si>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</si>
  <si>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</si>
  <si>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</si>
  <si>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</si>
  <si>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</si>
  <si>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</si>
  <si>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</si>
  <si>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</si>
  <si>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</si>
  <si>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</si>
  <si>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</si>
  <si>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</si>
  <si>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</si>
  <si>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</si>
  <si>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</si>
  <si>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</si>
  <si>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</si>
  <si>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</si>
  <si>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</si>
  <si>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</si>
  <si>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</si>
  <si>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</si>
  <si>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</si>
  <si>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</si>
  <si>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</si>
  <si>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</si>
  <si>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</si>
  <si>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</si>
  <si>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</si>
  <si>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</si>
  <si>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</si>
  <si>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</si>
  <si>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</si>
  <si>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</si>
  <si>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</si>
  <si>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</si>
  <si>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</si>
  <si>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</si>
  <si>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</si>
  <si>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</si>
  <si>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</si>
  <si>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</si>
  <si>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</si>
  <si>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</si>
  <si>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</si>
  <si>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</si>
  <si>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</si>
  <si>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</si>
  <si>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</si>
  <si>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</si>
  <si>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</si>
  <si>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</si>
  <si>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</si>
  <si>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</si>
  <si>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</si>
  <si>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</si>
  <si>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</si>
  <si>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</si>
  <si>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</si>
  <si>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</si>
  <si>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</si>
  <si>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</si>
  <si>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</si>
  <si>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</si>
  <si>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</si>
  <si>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</si>
  <si>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</si>
  <si>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</si>
  <si>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</si>
  <si>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</si>
  <si>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</si>
  <si>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</si>
  <si>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</si>
  <si>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</si>
  <si>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</si>
  <si>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</si>
  <si>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</si>
  <si>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</si>
  <si>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</si>
  <si>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</si>
  <si>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</si>
  <si>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</si>
  <si>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</si>
  <si>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</si>
  <si>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</si>
  <si>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</si>
  <si>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</si>
  <si>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</si>
  <si>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</si>
  <si>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</si>
  <si>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</si>
  <si>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</si>
  <si>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</si>
  <si>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</si>
  <si>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</si>
  <si>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</si>
  <si>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</si>
  <si>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</si>
  <si>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</si>
  <si>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</si>
  <si>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</si>
  <si>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</si>
  <si>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</si>
  <si>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</si>
  <si>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</si>
  <si>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</si>
  <si>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</si>
  <si>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</si>
  <si>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</si>
  <si>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</si>
  <si>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</si>
  <si>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</si>
  <si>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</si>
  <si>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</si>
  <si>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</si>
  <si>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</si>
  <si>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</si>
  <si>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</si>
  <si>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</si>
  <si>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</si>
  <si>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</si>
  <si>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</si>
  <si>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</si>
  <si>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</si>
  <si>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</si>
  <si>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</si>
  <si>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</si>
  <si>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</si>
  <si>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</si>
  <si>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</si>
  <si>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</si>
  <si>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</si>
  <si>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</si>
  <si>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</si>
  <si>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</si>
  <si>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</si>
  <si>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</si>
  <si>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</si>
  <si>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</si>
  <si>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</si>
  <si>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</si>
  <si>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</si>
  <si>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</si>
  <si>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</si>
  <si>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</si>
  <si>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</si>
  <si>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</si>
  <si>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</si>
  <si>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</si>
  <si>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</si>
  <si>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</si>
  <si>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</si>
  <si>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</si>
  <si>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</si>
  <si>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</si>
  <si>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</si>
  <si>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</si>
  <si>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</si>
  <si>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</si>
  <si>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</si>
  <si>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</si>
  <si>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</si>
  <si>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</si>
  <si>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</si>
  <si>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</si>
  <si>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</si>
  <si>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</si>
  <si>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</si>
  <si>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</si>
  <si>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</si>
  <si>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</si>
  <si>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</si>
  <si>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</si>
  <si>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</si>
  <si>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</si>
  <si>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</si>
  <si>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</si>
  <si>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</si>
  <si>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</si>
  <si>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</si>
  <si>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</si>
  <si>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</si>
  <si>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</si>
  <si>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</si>
  <si>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</si>
  <si>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</si>
  <si>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</si>
  <si>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</si>
  <si>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</si>
  <si>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</si>
  <si>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</si>
  <si>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</si>
  <si>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</si>
  <si>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</si>
  <si>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</si>
  <si>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</si>
  <si>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</si>
  <si>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</si>
  <si>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</si>
  <si>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</si>
  <si>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</si>
  <si>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</si>
  <si>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</si>
  <si>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</si>
  <si>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</si>
  <si>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</si>
  <si>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</si>
  <si>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</si>
  <si>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</si>
  <si>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</si>
  <si>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</si>
  <si>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</si>
  <si>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</si>
  <si>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</si>
  <si>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</si>
  <si>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</si>
  <si>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</si>
  <si>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</si>
  <si>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</si>
  <si>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</si>
  <si>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</si>
  <si>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</si>
  <si>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</si>
  <si>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</si>
  <si>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</si>
  <si>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</si>
  <si>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</si>
  <si>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</si>
  <si>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</si>
  <si>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</si>
  <si>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</si>
  <si>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</si>
  <si>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</si>
  <si>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</si>
  <si>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</si>
  <si>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</si>
  <si>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</si>
  <si>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</si>
  <si>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</si>
  <si>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</si>
  <si>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</si>
  <si>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</si>
  <si>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</si>
  <si>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</si>
  <si>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</si>
  <si>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</si>
  <si>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</si>
  <si>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</si>
  <si>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</si>
  <si>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</si>
  <si>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</si>
  <si>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</si>
  <si>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</si>
  <si>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</si>
  <si>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</si>
  <si>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</si>
  <si>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</si>
  <si>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</si>
  <si>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</si>
  <si>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</si>
  <si>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</si>
  <si>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</si>
  <si>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</si>
  <si>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</si>
  <si>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</si>
  <si>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</si>
  <si>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</si>
  <si>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</si>
  <si>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</si>
  <si>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</si>
  <si>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</si>
  <si>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</si>
  <si>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</si>
  <si>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</si>
  <si>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</si>
  <si>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</si>
  <si>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</si>
  <si>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</si>
  <si>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</si>
  <si>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</si>
  <si>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</si>
  <si>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</si>
  <si>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</si>
  <si>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</si>
  <si>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</si>
  <si>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</si>
  <si>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</si>
  <si>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</si>
  <si>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</si>
  <si>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</si>
  <si>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</si>
  <si>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</si>
  <si>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</si>
  <si>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</si>
  <si>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</si>
  <si>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</si>
  <si>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</si>
  <si>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</si>
  <si>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</si>
  <si>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</si>
  <si>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</si>
  <si>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</si>
  <si>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</si>
  <si>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</si>
  <si>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</si>
  <si>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</si>
  <si>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</si>
  <si>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</si>
  <si>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</si>
  <si>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</si>
  <si>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</si>
  <si>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</si>
  <si>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</si>
  <si>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</si>
  <si>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</si>
  <si>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</si>
  <si>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</si>
  <si>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</si>
  <si>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</si>
  <si>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</si>
  <si>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</si>
  <si>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</si>
  <si>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</si>
  <si>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</si>
  <si>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</si>
  <si>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</si>
  <si>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</si>
  <si>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</si>
  <si>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</si>
  <si>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</si>
  <si>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</si>
  <si>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</si>
  <si>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</si>
  <si>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</si>
  <si>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</si>
  <si>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</si>
  <si>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</si>
  <si>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</si>
  <si>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</si>
  <si>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</si>
  <si>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</si>
  <si>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</si>
  <si>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</si>
  <si>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</si>
  <si>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</si>
  <si>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</si>
  <si>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</si>
  <si>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</si>
  <si>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</si>
  <si>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</si>
  <si>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</si>
  <si>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</si>
  <si>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</si>
  <si>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</si>
  <si>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</si>
  <si>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</si>
  <si>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</si>
  <si>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</si>
  <si>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</si>
  <si>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</si>
  <si>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</si>
  <si>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</si>
  <si>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</si>
  <si>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</si>
  <si>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</si>
  <si>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</si>
  <si>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</si>
  <si>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</si>
  <si>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</si>
  <si>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</si>
  <si>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</si>
  <si>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</si>
  <si>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</si>
  <si>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</si>
  <si>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</si>
  <si>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</si>
  <si>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</si>
  <si>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</si>
  <si>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</si>
  <si>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</si>
  <si>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</si>
  <si>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</si>
  <si>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</si>
  <si>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</si>
  <si>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</si>
  <si>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</si>
  <si>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</si>
  <si>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</si>
  <si>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</si>
  <si>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</si>
  <si>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</si>
  <si>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</si>
  <si>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</si>
  <si>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</si>
  <si>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</si>
  <si>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</si>
  <si>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</si>
  <si>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</si>
  <si>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</si>
  <si>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</si>
  <si>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</si>
  <si>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</si>
  <si>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</si>
  <si>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</si>
  <si>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</si>
  <si>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</si>
  <si>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</si>
  <si>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</si>
  <si>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</si>
  <si>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</si>
  <si>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</si>
  <si>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</si>
  <si>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</si>
  <si>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</si>
  <si>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</si>
  <si>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</si>
  <si>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</si>
  <si>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</si>
  <si>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</si>
  <si>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</si>
  <si>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</si>
  <si>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</si>
  <si>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</si>
  <si>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</si>
  <si>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</si>
  <si>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</si>
  <si>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</si>
  <si>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</si>
  <si>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</si>
  <si>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</si>
  <si>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</si>
  <si>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</si>
  <si>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</si>
  <si>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</si>
  <si>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</si>
  <si>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</si>
  <si>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</si>
  <si>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</si>
  <si>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</si>
  <si>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</si>
  <si>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</si>
  <si>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</si>
  <si>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</si>
  <si>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</si>
  <si>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</si>
  <si>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</si>
  <si>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</si>
  <si>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</si>
  <si>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</si>
  <si>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</si>
  <si>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</si>
  <si>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</si>
  <si>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</si>
  <si>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</si>
  <si>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</si>
  <si>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</si>
  <si>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</si>
  <si>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</si>
  <si>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</si>
  <si>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</si>
  <si>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</si>
  <si>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</si>
  <si>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</si>
  <si>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</si>
  <si>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</si>
  <si>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</si>
  <si>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</si>
  <si>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</si>
  <si>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</si>
  <si>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</si>
  <si>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</si>
  <si>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</si>
  <si>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</si>
  <si>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</si>
  <si>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</si>
  <si>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</si>
  <si>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</si>
  <si>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</si>
  <si>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</si>
  <si>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</si>
  <si>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</si>
  <si>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</si>
  <si>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</si>
  <si>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</si>
  <si>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</si>
  <si>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</si>
  <si>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</si>
  <si>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</si>
  <si>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</si>
  <si>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</si>
  <si>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</si>
  <si>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</si>
  <si>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</si>
  <si>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</si>
  <si>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</si>
  <si>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</si>
  <si>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</si>
  <si>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</si>
  <si>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</si>
  <si>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</si>
  <si>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</si>
  <si>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</si>
  <si>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</si>
  <si>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</si>
  <si>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</si>
  <si>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</si>
  <si>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</si>
  <si>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</si>
  <si>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</si>
  <si>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</si>
  <si>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</si>
  <si>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</si>
  <si>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</si>
  <si>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</si>
  <si>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</si>
  <si>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</si>
  <si>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</si>
  <si>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</si>
  <si>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</si>
  <si>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</si>
  <si>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</si>
  <si>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</si>
  <si>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</si>
  <si>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</si>
  <si>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</si>
  <si>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</si>
  <si>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</si>
  <si>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</si>
  <si>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</si>
  <si>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</si>
  <si>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</si>
  <si>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</si>
  <si>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</si>
  <si>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</si>
  <si>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</si>
  <si>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</si>
  <si>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</si>
  <si>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</si>
  <si>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</si>
  <si>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</si>
  <si>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</si>
  <si>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</si>
  <si>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</si>
  <si>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</si>
  <si>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</si>
  <si>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</si>
  <si>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</si>
  <si>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</si>
  <si>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</si>
  <si>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</si>
  <si>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</si>
  <si>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</si>
  <si>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</si>
  <si>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</si>
  <si>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</si>
  <si>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</si>
  <si>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</si>
  <si>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</si>
  <si>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</si>
  <si>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</si>
  <si>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</si>
  <si>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</si>
  <si>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</si>
  <si>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</si>
  <si>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</si>
  <si>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</si>
  <si>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</si>
  <si>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</si>
  <si>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</si>
  <si>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</si>
  <si>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</si>
  <si>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</si>
  <si>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</si>
  <si>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</si>
  <si>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</si>
  <si>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</si>
  <si>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</si>
  <si>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</si>
  <si>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</si>
  <si>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</si>
  <si>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</si>
  <si>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</si>
  <si>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</si>
  <si>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</si>
  <si>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</si>
  <si>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</si>
  <si>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</si>
  <si>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</si>
  <si>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</si>
  <si>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</si>
  <si>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</si>
  <si>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</si>
  <si>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</si>
  <si>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</si>
  <si>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</si>
  <si>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</si>
  <si>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</si>
  <si>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</si>
  <si>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</si>
  <si>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</si>
  <si>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</si>
  <si>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</si>
  <si>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</si>
  <si>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</si>
  <si>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</si>
  <si>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</si>
  <si>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</si>
  <si>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</si>
  <si>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</si>
  <si>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</si>
  <si>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</si>
  <si>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</si>
  <si>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</si>
  <si>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</si>
  <si>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</si>
  <si>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</si>
  <si>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</si>
  <si>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</si>
  <si>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</si>
  <si>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</si>
  <si>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</si>
  <si>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</si>
  <si>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</si>
  <si>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</si>
  <si>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</si>
  <si>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</si>
  <si>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</si>
  <si>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</si>
  <si>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</si>
  <si>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</si>
  <si>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</si>
  <si>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</si>
  <si>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</si>
  <si>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</si>
  <si>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</si>
  <si>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</si>
  <si>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</si>
  <si>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</si>
  <si>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</si>
  <si>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</si>
  <si>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</si>
  <si>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</si>
  <si>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</si>
  <si>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</si>
  <si>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</si>
  <si>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</si>
  <si>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</si>
  <si>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</si>
  <si>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</si>
  <si>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</si>
  <si>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</si>
  <si>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</si>
  <si>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</si>
  <si>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</si>
  <si>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</si>
  <si>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</si>
  <si>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</si>
  <si>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</si>
  <si>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</si>
  <si>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</si>
  <si>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</si>
  <si>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</si>
  <si>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</si>
  <si>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</si>
  <si>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</si>
  <si>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</si>
  <si>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</si>
  <si>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</si>
  <si>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</si>
  <si>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</si>
  <si>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</si>
  <si>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</si>
  <si>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</si>
  <si>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</si>
  <si>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</si>
  <si>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</si>
  <si>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</si>
  <si>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</si>
  <si>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</si>
  <si>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</si>
  <si>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</si>
  <si>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</si>
  <si>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</si>
  <si>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</si>
  <si>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</si>
  <si>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</si>
  <si>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</si>
  <si>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</si>
  <si>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</si>
  <si>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</si>
  <si>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</si>
  <si>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</si>
  <si>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</si>
  <si>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</si>
  <si>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</si>
  <si>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</si>
  <si>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</si>
  <si>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</si>
  <si>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</si>
  <si>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</si>
  <si>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</si>
  <si>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</si>
  <si>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</si>
  <si>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</si>
  <si>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</si>
  <si>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</si>
  <si>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</si>
  <si>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</si>
  <si>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</si>
  <si>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</si>
  <si>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</si>
  <si>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</si>
  <si>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</si>
  <si>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</si>
  <si>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</si>
  <si>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</si>
  <si>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</si>
  <si>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</si>
  <si>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</si>
  <si>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</si>
  <si>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</si>
  <si>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</si>
  <si>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</si>
  <si>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</si>
  <si>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</si>
  <si>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</si>
  <si>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</si>
  <si>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</si>
  <si>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</si>
  <si>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</si>
  <si>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</si>
  <si>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</si>
  <si>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</si>
  <si>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</si>
  <si>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</si>
  <si>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</si>
  <si>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</si>
  <si>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</si>
  <si>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</si>
  <si>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</si>
  <si>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</si>
  <si>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</si>
  <si>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</si>
  <si>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</si>
  <si>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</si>
  <si>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</si>
  <si>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</si>
  <si>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</si>
  <si>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</si>
  <si>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</si>
  <si>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</si>
  <si>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</si>
  <si>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</si>
  <si>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</si>
  <si>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</si>
  <si>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</si>
  <si>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</si>
  <si>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</si>
  <si>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</si>
  <si>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</si>
  <si>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</si>
  <si>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</si>
  <si>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</si>
  <si>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</si>
  <si>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</si>
  <si>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</si>
  <si>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</si>
  <si>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</si>
  <si>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</si>
  <si>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</si>
  <si>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</si>
  <si>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</si>
  <si>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</si>
  <si>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</si>
  <si>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</si>
  <si>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</si>
  <si>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</si>
  <si>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</si>
  <si>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</si>
  <si>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</si>
  <si>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</si>
  <si>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</si>
  <si>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</si>
  <si>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</si>
  <si>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</si>
  <si>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</si>
  <si>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</si>
  <si>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</si>
  <si>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</si>
  <si>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</si>
  <si>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</si>
  <si>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</si>
  <si>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</si>
  <si>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</si>
  <si>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</si>
  <si>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</si>
  <si>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</si>
  <si>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</si>
  <si>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</si>
  <si>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</si>
  <si>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</si>
  <si>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</si>
  <si>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</si>
  <si>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</si>
  <si>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</si>
  <si>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</si>
  <si>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</si>
  <si>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</si>
  <si>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</si>
  <si>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</si>
  <si>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</si>
  <si>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</si>
  <si>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</si>
  <si>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</si>
  <si>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</si>
  <si>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</si>
  <si>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</si>
  <si>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</si>
  <si>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</si>
  <si>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</si>
  <si>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</si>
  <si>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</si>
  <si>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</si>
  <si>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</si>
  <si>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</si>
  <si>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</si>
  <si>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</si>
  <si>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</si>
  <si>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</si>
  <si>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</si>
  <si>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</si>
  <si>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</si>
  <si>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</si>
  <si>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</si>
  <si>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</si>
  <si>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</si>
  <si>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</si>
  <si>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</si>
  <si>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</si>
  <si>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</si>
  <si>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</si>
  <si>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</si>
  <si>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</si>
  <si>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</si>
  <si>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</si>
  <si>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</si>
  <si>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</si>
  <si>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</si>
  <si>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</si>
  <si>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</si>
  <si>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</si>
  <si>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</si>
  <si>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</si>
  <si>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</si>
  <si>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</si>
  <si>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</si>
  <si>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</si>
  <si>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</si>
  <si>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</si>
  <si>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</si>
  <si>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</si>
  <si>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</si>
  <si>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</si>
  <si>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</si>
  <si>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</si>
  <si>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</si>
  <si>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</si>
  <si>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</si>
  <si>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</si>
  <si>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</si>
  <si>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</si>
  <si>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</si>
  <si>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</si>
  <si>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</si>
  <si>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</si>
  <si>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</si>
  <si>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</si>
  <si>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</si>
  <si>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</si>
  <si>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</si>
  <si>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</si>
  <si>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</si>
  <si>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</si>
  <si>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</si>
  <si>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</si>
  <si>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</si>
  <si>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</si>
  <si>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</si>
  <si>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</si>
  <si>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</si>
  <si>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</si>
  <si>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</si>
  <si>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</si>
  <si>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</si>
  <si>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</si>
  <si>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</si>
  <si>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</si>
  <si>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</si>
  <si>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</si>
  <si>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</si>
  <si>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</si>
  <si>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</si>
  <si>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</si>
  <si>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</si>
  <si>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</si>
  <si>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</si>
  <si>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</si>
  <si>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</si>
  <si>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</si>
  <si>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</si>
  <si>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</si>
  <si>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</si>
  <si>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</si>
  <si>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</si>
  <si>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</si>
  <si>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</si>
  <si>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</si>
  <si>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</si>
  <si>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</si>
  <si>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</si>
  <si>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</si>
  <si>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</si>
  <si>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</si>
  <si>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</si>
  <si>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</si>
  <si>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</si>
  <si>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</si>
  <si>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</si>
  <si>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</si>
  <si>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</si>
  <si>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</si>
  <si>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</si>
  <si>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</si>
  <si>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</si>
  <si>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</si>
  <si>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</si>
  <si>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</si>
  <si>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</si>
  <si>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</si>
  <si>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</si>
  <si>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</si>
  <si>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</si>
  <si>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</si>
  <si>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</si>
  <si>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</si>
  <si>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</si>
  <si>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</si>
  <si>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</si>
  <si>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</si>
  <si>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</si>
  <si>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</si>
  <si>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</si>
  <si>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</si>
  <si>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</si>
  <si>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</si>
  <si>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</si>
  <si>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</si>
  <si>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</si>
  <si>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</si>
  <si>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</si>
  <si>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</si>
  <si>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</si>
  <si>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</si>
  <si>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</si>
  <si>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</si>
  <si>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</si>
  <si>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</si>
  <si>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</si>
  <si>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</si>
  <si>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</si>
  <si>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</si>
  <si>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</si>
  <si>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</si>
  <si>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</si>
  <si>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</si>
  <si>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</si>
  <si>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</si>
  <si>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</si>
  <si>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</si>
  <si>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</si>
  <si>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</si>
  <si>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</si>
  <si>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</si>
  <si>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</si>
  <si>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</si>
  <si>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</si>
  <si>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</si>
  <si>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</si>
  <si>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</si>
  <si>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</si>
  <si>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</si>
  <si>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</si>
  <si>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</si>
  <si>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</si>
  <si>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</si>
  <si>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</si>
  <si>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</si>
  <si>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</si>
  <si>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</si>
  <si>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</si>
  <si>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</si>
  <si>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</si>
  <si>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</si>
  <si>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</si>
  <si>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</si>
  <si>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</si>
  <si>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</si>
  <si>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</si>
  <si>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</si>
  <si>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</si>
  <si>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</si>
  <si>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</si>
  <si>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</si>
  <si>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</si>
  <si>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</si>
  <si>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</si>
  <si>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</si>
  <si>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</si>
  <si>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</si>
  <si>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</si>
  <si>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</si>
  <si>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</si>
  <si>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</si>
  <si>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</si>
  <si>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</si>
  <si>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</si>
  <si>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</si>
  <si>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</si>
  <si>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</si>
  <si>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</si>
  <si>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</si>
  <si>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</si>
  <si>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</si>
  <si>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</si>
  <si>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</si>
  <si>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</si>
  <si>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</si>
  <si>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</si>
  <si>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</si>
  <si>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</si>
  <si>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</si>
  <si>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</si>
  <si>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</si>
  <si>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</si>
  <si>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</si>
  <si>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</si>
  <si>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</si>
  <si>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</si>
  <si>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</si>
  <si>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</si>
  <si>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</si>
  <si>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</si>
  <si>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</si>
  <si>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</si>
  <si>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</si>
  <si>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</si>
  <si>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</si>
  <si>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</si>
  <si>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</si>
  <si>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</si>
  <si>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</si>
  <si>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</si>
  <si>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</si>
  <si>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</si>
  <si>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</si>
  <si>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</si>
  <si>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</si>
  <si>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</si>
  <si>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</si>
  <si>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</si>
  <si>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</si>
  <si>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</si>
  <si>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</si>
  <si>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</si>
  <si>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</si>
  <si>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</si>
  <si>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</si>
  <si>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</si>
  <si>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</si>
  <si>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</si>
  <si>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</si>
  <si>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</si>
  <si>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</si>
  <si>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</si>
  <si>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</si>
  <si>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</si>
  <si>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</si>
  <si>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</si>
  <si>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</si>
  <si>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</si>
  <si>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</si>
  <si>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</si>
  <si>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</si>
  <si>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</si>
  <si>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</si>
  <si>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</si>
  <si>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</si>
  <si>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</si>
  <si>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</si>
  <si>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</si>
  <si>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</si>
  <si>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</si>
  <si>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</si>
  <si>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</si>
  <si>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</si>
  <si>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</si>
  <si>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</si>
  <si>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</si>
  <si>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</si>
  <si>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</si>
  <si>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</si>
  <si>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</si>
  <si>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</si>
  <si>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</si>
  <si>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</si>
  <si>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</si>
  <si>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</si>
  <si>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</si>
  <si>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</si>
  <si>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</si>
  <si>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</si>
  <si>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</si>
  <si>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</si>
  <si>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</si>
  <si>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</si>
  <si>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</si>
  <si>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</si>
  <si>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</si>
  <si>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</si>
  <si>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</si>
  <si>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</si>
  <si>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</si>
  <si>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</si>
  <si>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</si>
  <si>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</si>
  <si>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</si>
  <si>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</si>
  <si>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</si>
  <si>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</si>
  <si>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</si>
  <si>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</si>
  <si>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</si>
  <si>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</si>
  <si>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</si>
  <si>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</si>
  <si>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</si>
  <si>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</si>
  <si>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</si>
  <si>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</si>
  <si>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</si>
  <si>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</si>
  <si>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</si>
  <si>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</si>
  <si>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</si>
  <si>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</si>
  <si>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</si>
  <si>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</si>
  <si>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</si>
  <si>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</si>
  <si>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</si>
  <si>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</si>
  <si>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</si>
  <si>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</si>
  <si>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</si>
  <si>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</si>
  <si>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</si>
  <si>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</si>
  <si>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</si>
  <si>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</si>
  <si>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</si>
  <si>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</si>
  <si>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</si>
  <si>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</si>
  <si>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</si>
  <si>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</si>
  <si>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</si>
  <si>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</si>
  <si>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</si>
  <si>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</si>
  <si>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</si>
  <si>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</si>
  <si>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</si>
  <si>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</si>
  <si>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</si>
  <si>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</si>
  <si>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</si>
  <si>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</si>
  <si>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</si>
  <si>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</si>
  <si>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</si>
  <si>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</si>
  <si>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</si>
  <si>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</si>
  <si>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</si>
  <si>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</si>
  <si>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</si>
  <si>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</si>
  <si>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</si>
  <si>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</si>
  <si>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</si>
  <si>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</si>
  <si>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</si>
  <si>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</si>
  <si>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</si>
  <si>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</si>
  <si>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</si>
  <si>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</si>
  <si>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</si>
  <si>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</si>
  <si>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</si>
  <si>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</si>
  <si>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</si>
  <si>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</si>
  <si>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</si>
  <si>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</si>
  <si>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</si>
  <si>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</si>
  <si>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</si>
  <si>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</si>
  <si>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</si>
  <si>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</si>
  <si>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</si>
  <si>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</si>
  <si>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</si>
  <si>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</si>
  <si>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</si>
  <si>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</si>
  <si>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</si>
  <si>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</si>
  <si>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</si>
  <si>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</si>
  <si>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</si>
  <si>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</si>
  <si>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</si>
  <si>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</si>
  <si>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</si>
  <si>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</si>
  <si>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</si>
  <si>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</si>
  <si>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</si>
  <si>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</si>
  <si>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</si>
  <si>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</si>
  <si>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</si>
  <si>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</si>
  <si>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</si>
  <si>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</si>
  <si>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</si>
  <si>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</si>
  <si>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</si>
  <si>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</si>
  <si>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</si>
  <si>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</si>
  <si>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</si>
  <si>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</si>
  <si>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</si>
  <si>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</si>
  <si>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</si>
  <si>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</si>
  <si>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</si>
  <si>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</si>
  <si>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</si>
  <si>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</si>
  <si>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</si>
  <si>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</si>
  <si>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</si>
  <si>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</si>
  <si>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</si>
  <si>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</si>
  <si>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</si>
  <si>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</si>
  <si>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</si>
  <si>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</si>
  <si>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</si>
  <si>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</si>
  <si>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</si>
  <si>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</si>
  <si>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</si>
  <si>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</si>
  <si>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</si>
  <si>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</si>
  <si>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</si>
  <si>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</si>
  <si>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</si>
  <si>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</si>
  <si>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</si>
  <si>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</si>
  <si>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</si>
  <si>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</si>
  <si>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</si>
  <si>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</si>
  <si>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</si>
  <si>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</si>
  <si>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</si>
  <si>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</si>
  <si>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</si>
  <si>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</si>
  <si>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</si>
  <si>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</si>
  <si>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</si>
  <si>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</si>
  <si>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</si>
  <si>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</si>
  <si>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</si>
  <si>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</si>
  <si>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</si>
  <si>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</si>
  <si>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</si>
  <si>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</si>
  <si>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</si>
  <si>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</si>
  <si>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</si>
  <si>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</si>
  <si>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</si>
  <si>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</si>
  <si>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</si>
  <si>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</si>
  <si>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</si>
  <si>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</si>
  <si>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</si>
  <si>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</si>
  <si>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</si>
  <si>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</si>
  <si>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</si>
  <si>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</si>
  <si>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</si>
  <si>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</si>
  <si>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</si>
  <si>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</si>
  <si>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</si>
  <si>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</si>
  <si>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</si>
  <si>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</si>
  <si>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</si>
  <si>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</si>
  <si>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</si>
  <si>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</si>
  <si>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</si>
  <si>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</si>
  <si>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</si>
  <si>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</si>
  <si>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</si>
  <si>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</si>
  <si>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</si>
  <si>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</si>
  <si>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</si>
  <si>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</si>
  <si>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</si>
  <si>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</si>
  <si>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</si>
  <si>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</si>
  <si>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</si>
  <si>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</si>
  <si>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</si>
  <si>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</si>
  <si>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</si>
  <si>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</si>
  <si>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</si>
  <si>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</si>
  <si>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</si>
  <si>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</si>
  <si>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</si>
  <si>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</si>
  <si>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</si>
  <si>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</si>
  <si>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</si>
  <si>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</si>
  <si>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</si>
  <si>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</si>
  <si>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</si>
  <si>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</si>
  <si>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</si>
  <si>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</si>
  <si>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</si>
  <si>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</si>
  <si>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</si>
  <si>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</si>
  <si>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</si>
  <si>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</si>
  <si>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</si>
  <si>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</si>
  <si>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</si>
  <si>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</si>
  <si>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</si>
  <si>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</si>
  <si>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</si>
  <si>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</si>
  <si>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</si>
  <si>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</si>
  <si>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</si>
  <si>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</si>
  <si>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</si>
  <si>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</si>
  <si>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</si>
  <si>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</si>
  <si>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</si>
  <si>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</si>
  <si>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</si>
  <si>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</si>
  <si>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</si>
  <si>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</si>
  <si>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</si>
  <si>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</si>
  <si>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</si>
  <si>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</si>
  <si>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</si>
  <si>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</si>
  <si>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</si>
  <si>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</si>
  <si>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</si>
  <si>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</si>
  <si>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</si>
  <si>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</si>
  <si>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</si>
  <si>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</si>
  <si>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</si>
  <si>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</si>
  <si>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</si>
  <si>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</si>
  <si>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</si>
  <si>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</si>
  <si>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</si>
  <si>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</si>
  <si>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</si>
  <si>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</si>
  <si>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</si>
  <si>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</si>
  <si>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</si>
  <si>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</si>
  <si>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</si>
  <si>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</si>
  <si>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</si>
  <si>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</si>
  <si>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</si>
  <si>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</si>
  <si>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</si>
  <si>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</si>
  <si>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</si>
  <si>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</si>
  <si>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</si>
  <si>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</si>
  <si>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</si>
  <si>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</si>
  <si>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</si>
  <si>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</si>
  <si>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</si>
  <si>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</si>
  <si>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</si>
  <si>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</si>
  <si>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</si>
  <si>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</si>
  <si>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</si>
  <si>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</si>
  <si>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</si>
  <si>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</si>
  <si>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</si>
  <si>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</si>
  <si>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</si>
  <si>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</si>
  <si>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</si>
  <si>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</si>
  <si>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</si>
  <si>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</si>
  <si>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</si>
  <si>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</si>
  <si>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</si>
  <si>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</si>
  <si>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</si>
  <si>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</si>
  <si>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</si>
  <si>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</si>
  <si>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</si>
  <si>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</si>
  <si>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</si>
  <si>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</si>
  <si>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</si>
  <si>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</si>
  <si>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</si>
  <si>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</si>
  <si>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</si>
  <si>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</si>
  <si>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</si>
  <si>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</si>
  <si>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</si>
  <si>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</si>
  <si>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</si>
  <si>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</si>
  <si>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</si>
  <si>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</si>
  <si>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</si>
  <si>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</si>
  <si>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</si>
  <si>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</si>
  <si>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</si>
  <si>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</si>
  <si>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</si>
  <si>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</si>
  <si>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</si>
  <si>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</si>
  <si>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</si>
  <si>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</si>
  <si>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</si>
  <si>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</si>
  <si>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</si>
  <si>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</si>
  <si>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</si>
  <si>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</si>
  <si>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</si>
  <si>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</si>
  <si>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</si>
  <si>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</si>
  <si>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</si>
  <si>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</si>
  <si>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</si>
  <si>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</si>
  <si>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</si>
  <si>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</si>
  <si>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</si>
  <si>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</si>
  <si>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</si>
  <si>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</si>
  <si>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</si>
  <si>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</si>
  <si>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</si>
  <si>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</si>
  <si>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</si>
  <si>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</si>
  <si>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</si>
  <si>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</si>
  <si>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</si>
  <si>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</si>
  <si>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</si>
  <si>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</si>
  <si>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</si>
  <si>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</si>
  <si>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</si>
  <si>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</si>
  <si>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</si>
  <si>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</si>
  <si>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</si>
  <si>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</si>
  <si>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</si>
  <si>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</si>
  <si>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</si>
  <si>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</si>
  <si>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</si>
  <si>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</si>
  <si>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</si>
  <si>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</si>
  <si>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</si>
  <si>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</si>
  <si>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</si>
  <si>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</si>
  <si>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</si>
  <si>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</si>
  <si>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</si>
  <si>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</si>
  <si>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</si>
  <si>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</si>
  <si>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</si>
  <si>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</si>
  <si>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</si>
  <si>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</si>
  <si>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</si>
  <si>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</si>
  <si>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</si>
  <si>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</si>
  <si>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</si>
  <si>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</si>
  <si>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</si>
  <si>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</si>
  <si>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</si>
  <si>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</si>
  <si>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</si>
  <si>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</si>
  <si>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</si>
  <si>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</si>
  <si>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</si>
  <si>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</si>
  <si>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</si>
  <si>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</si>
  <si>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</si>
  <si>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</si>
  <si>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</si>
  <si>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</si>
  <si>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</si>
  <si>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</si>
  <si>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</si>
  <si>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</si>
  <si>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</si>
  <si>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</si>
  <si>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</si>
  <si>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</si>
  <si>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</si>
  <si>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</si>
  <si>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</si>
  <si>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</si>
  <si>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</si>
  <si>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</si>
  <si>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</si>
  <si>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</si>
  <si>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</si>
  <si>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</si>
  <si>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</si>
  <si>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</si>
  <si>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</si>
  <si>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</si>
  <si>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</si>
  <si>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</si>
  <si>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</si>
  <si>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</si>
  <si>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</si>
  <si>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</si>
  <si>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</si>
  <si>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</si>
  <si>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</si>
  <si>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</si>
  <si>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</si>
  <si>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</si>
  <si>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</si>
  <si>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</si>
  <si>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</si>
  <si>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</si>
  <si>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</si>
  <si>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</si>
  <si>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</si>
  <si>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</si>
  <si>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</si>
  <si>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</si>
  <si>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</si>
  <si>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</si>
  <si>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</si>
  <si>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</si>
  <si>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</si>
  <si>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</si>
  <si>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</si>
  <si>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</si>
  <si>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</si>
  <si>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</si>
  <si>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</si>
  <si>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</si>
  <si>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</si>
  <si>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</si>
  <si>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</si>
  <si>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</si>
  <si>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</si>
  <si>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</si>
  <si>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</si>
  <si>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</si>
  <si>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</si>
  <si>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</si>
  <si>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</si>
  <si>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</si>
  <si>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</si>
  <si>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</si>
  <si>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</si>
  <si>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</si>
  <si>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</si>
  <si>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</si>
  <si>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</si>
  <si>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</si>
  <si>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</si>
  <si>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</si>
  <si>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</si>
  <si>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</si>
  <si>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</si>
  <si>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</si>
  <si>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</si>
  <si>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</si>
  <si>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</si>
  <si>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</si>
  <si>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</si>
  <si>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</si>
  <si>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</si>
  <si>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</si>
  <si>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</si>
  <si>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</si>
  <si>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</si>
  <si>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</si>
  <si>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</si>
  <si>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</si>
  <si>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</si>
  <si>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</si>
  <si>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</si>
  <si>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</si>
  <si>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</si>
  <si>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</si>
  <si>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</si>
  <si>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</si>
  <si>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</si>
  <si>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</si>
  <si>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</si>
  <si>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</si>
  <si>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</si>
  <si>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</si>
  <si>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</si>
  <si>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</si>
  <si>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</si>
  <si>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</si>
  <si>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</si>
  <si>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</si>
  <si>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</si>
  <si>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</si>
  <si>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</si>
  <si>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</si>
  <si>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</si>
  <si>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</si>
  <si>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</si>
  <si>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</si>
  <si>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</si>
  <si>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</si>
  <si>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</si>
  <si>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</si>
  <si>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</si>
  <si>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</si>
  <si>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</si>
  <si>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</si>
  <si>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</si>
  <si>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</si>
  <si>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</si>
  <si>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</si>
  <si>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</si>
  <si>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</si>
  <si>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</si>
  <si>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</si>
  <si>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</si>
  <si>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</si>
  <si>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</si>
  <si>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</si>
  <si>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</si>
  <si>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</si>
  <si>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</si>
  <si>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</si>
  <si>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</si>
  <si>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</si>
  <si>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</si>
  <si>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</si>
  <si>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</si>
  <si>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</si>
  <si>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</si>
  <si>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</si>
  <si>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</si>
  <si>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</si>
  <si>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</si>
  <si>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</si>
  <si>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</si>
  <si>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</si>
  <si>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</si>
  <si>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</si>
  <si>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</si>
  <si>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</si>
  <si>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</si>
  <si>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</si>
  <si>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</si>
  <si>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</si>
  <si>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</si>
  <si>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</si>
  <si>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</si>
  <si>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</si>
  <si>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</si>
  <si>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</si>
  <si>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</si>
  <si>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</si>
  <si>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</si>
  <si>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</si>
  <si>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</si>
  <si>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</si>
  <si>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</si>
  <si>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</si>
  <si>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</si>
  <si>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</si>
  <si>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</si>
  <si>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</si>
  <si>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</si>
  <si>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</si>
  <si>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</si>
  <si>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</si>
  <si>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</si>
  <si>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</si>
  <si>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</si>
  <si>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</si>
  <si>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</si>
  <si>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</si>
  <si>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</si>
  <si>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</si>
  <si>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</si>
  <si>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</si>
  <si>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</si>
  <si>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</si>
  <si>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</si>
  <si>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</si>
  <si>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</si>
  <si>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</si>
  <si>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</si>
  <si>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</si>
  <si>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</si>
  <si>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</si>
  <si>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</si>
  <si>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</si>
  <si>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</si>
  <si>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</si>
  <si>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</si>
  <si>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</si>
  <si>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</si>
  <si>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</si>
  <si>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</si>
  <si>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</si>
  <si>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</si>
  <si>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</si>
  <si>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</si>
  <si>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</si>
  <si>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</si>
  <si>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</si>
  <si>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</si>
  <si>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</si>
  <si>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</si>
  <si>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</si>
  <si>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</si>
  <si>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</si>
  <si>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</si>
  <si>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</si>
  <si>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</si>
  <si>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</si>
  <si>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</si>
  <si>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</si>
  <si>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</si>
  <si>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</si>
  <si>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</si>
  <si>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</si>
  <si>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</si>
  <si>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</si>
  <si>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</si>
  <si>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</si>
  <si>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</si>
  <si>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</si>
  <si>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</si>
  <si>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</si>
  <si>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</si>
  <si>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</si>
  <si>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</si>
  <si>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</si>
  <si>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</si>
  <si>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</si>
  <si>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</si>
  <si>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</si>
  <si>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</si>
  <si>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</si>
  <si>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</si>
  <si>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</si>
  <si>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</si>
  <si>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</si>
  <si>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</si>
  <si>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</si>
  <si>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</si>
  <si>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</si>
  <si>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</si>
  <si>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</si>
  <si>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</si>
  <si>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</si>
  <si>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</si>
  <si>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</si>
  <si>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</si>
  <si>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</si>
  <si>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</si>
  <si>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</si>
  <si>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</si>
  <si>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</si>
  <si>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</si>
  <si>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</si>
  <si>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</si>
  <si>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</si>
  <si>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</si>
  <si>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</si>
  <si>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</si>
  <si>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</si>
  <si>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</si>
  <si>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</si>
  <si>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</si>
  <si>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</si>
  <si>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</si>
  <si>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</si>
  <si>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</si>
  <si>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</si>
  <si>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</si>
  <si>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</si>
  <si>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</si>
  <si>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</si>
  <si>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</si>
  <si>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</si>
  <si>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</si>
  <si>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</si>
  <si>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</si>
  <si>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</si>
  <si>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</si>
  <si>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</si>
  <si>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</si>
  <si>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</si>
  <si>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</si>
  <si>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</si>
  <si>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</si>
  <si>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</si>
  <si>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</si>
  <si>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</si>
  <si>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</si>
  <si>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</si>
  <si>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</si>
  <si>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</si>
  <si>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</si>
  <si>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</si>
  <si>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</si>
  <si>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</si>
  <si>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</si>
  <si>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</si>
  <si>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</si>
  <si>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</si>
  <si>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</si>
  <si>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</si>
  <si>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</si>
  <si>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</si>
  <si>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</si>
  <si>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</si>
  <si>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</si>
  <si>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</si>
  <si>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</si>
  <si>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</si>
  <si>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</si>
  <si>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</si>
  <si>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</si>
  <si>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</si>
  <si>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</si>
  <si>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</si>
  <si>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</si>
  <si>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</si>
  <si>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</si>
  <si>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</si>
  <si>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</si>
  <si>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</si>
  <si>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</si>
  <si>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</si>
  <si>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</si>
  <si>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</si>
  <si>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</si>
  <si>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</si>
  <si>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</si>
  <si>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</si>
  <si>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</si>
  <si>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</si>
  <si>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</si>
  <si>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</si>
  <si>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</si>
  <si>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</si>
  <si>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</si>
  <si>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</si>
  <si>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</si>
  <si>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</si>
  <si>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</si>
  <si>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</si>
  <si>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</si>
  <si>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</si>
  <si>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</si>
  <si>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</si>
  <si>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</si>
  <si>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</si>
  <si>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</si>
  <si>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</si>
  <si>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</si>
  <si>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</si>
  <si>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</si>
  <si>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</si>
  <si>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</si>
  <si>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</si>
  <si>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</si>
  <si>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</si>
  <si>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</si>
  <si>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</si>
  <si>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</si>
  <si>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</si>
  <si>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</si>
  <si>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</si>
  <si>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</si>
  <si>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</si>
  <si>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</si>
  <si>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</si>
  <si>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</si>
  <si>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</si>
  <si>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</si>
  <si>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</si>
  <si>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</si>
  <si>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</si>
  <si>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</si>
  <si>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</si>
  <si>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</si>
  <si>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</si>
  <si>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</si>
  <si>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</si>
  <si>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</si>
  <si>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</si>
  <si>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</si>
  <si>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</si>
  <si>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</si>
  <si>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</si>
  <si>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</si>
  <si>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</si>
  <si>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</si>
  <si>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</si>
  <si>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</si>
  <si>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</si>
  <si>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</si>
  <si>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</si>
  <si>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</si>
  <si>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</si>
  <si>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</si>
  <si>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</si>
  <si>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</si>
  <si>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</si>
  <si>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</si>
  <si>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</si>
  <si>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</si>
  <si>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</si>
  <si>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</si>
  <si>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</si>
  <si>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</si>
  <si>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</si>
  <si>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</si>
  <si>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</si>
  <si>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</si>
  <si>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</si>
  <si>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</si>
  <si>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</si>
  <si>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</si>
  <si>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</si>
  <si>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</si>
  <si>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</si>
  <si>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</si>
  <si>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</si>
  <si>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</si>
  <si>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</si>
  <si>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</si>
  <si>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</si>
  <si>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</si>
  <si>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</si>
  <si>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</si>
  <si>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</si>
  <si>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</si>
  <si>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</si>
  <si>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</si>
  <si>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</si>
  <si>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</si>
  <si>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</si>
  <si>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</si>
  <si>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</si>
  <si>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</si>
  <si>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</si>
  <si>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</si>
  <si>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</si>
  <si>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</si>
  <si>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</si>
  <si>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</si>
  <si>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</si>
  <si>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</si>
  <si>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</si>
  <si>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</si>
  <si>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</si>
  <si>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</si>
  <si>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</si>
  <si>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</si>
  <si>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</si>
  <si>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</si>
  <si>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</si>
  <si>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</si>
  <si>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</si>
  <si>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</si>
  <si>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</si>
  <si>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</si>
  <si>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</si>
  <si>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</si>
  <si>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</si>
  <si>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</si>
  <si>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</si>
  <si>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</si>
  <si>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</si>
  <si>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</si>
  <si>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</si>
  <si>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</si>
  <si>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</si>
  <si>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</si>
  <si>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</si>
  <si>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</si>
  <si>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</si>
  <si>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</si>
  <si>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</si>
  <si>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</si>
  <si>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</si>
  <si>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</si>
  <si>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</si>
  <si>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</si>
  <si>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</si>
  <si>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</si>
  <si>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</si>
  <si>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</si>
  <si>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</si>
  <si>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</si>
  <si>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</si>
  <si>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</si>
  <si>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</si>
  <si>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</si>
  <si>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</si>
  <si>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</si>
  <si>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</si>
  <si>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</si>
  <si>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</si>
  <si>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</si>
  <si>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</si>
  <si>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</si>
  <si>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</si>
  <si>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</si>
  <si>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</si>
  <si>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</si>
  <si>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</si>
  <si>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</si>
  <si>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</si>
  <si>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</si>
  <si>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</si>
  <si>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</si>
  <si>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</si>
  <si>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</si>
  <si>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</si>
  <si>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</si>
  <si>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</si>
  <si>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</si>
  <si>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</si>
  <si>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</si>
  <si>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</si>
  <si>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</si>
  <si>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</si>
  <si>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</si>
  <si>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</si>
  <si>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</si>
  <si>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</si>
  <si>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</si>
  <si>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</si>
  <si>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</si>
  <si>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</si>
  <si>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</si>
  <si>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</si>
  <si>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</si>
  <si>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</si>
  <si>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</si>
  <si>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</si>
  <si>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</si>
  <si>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</si>
  <si>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</si>
  <si>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</si>
  <si>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</si>
  <si>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</si>
  <si>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</si>
  <si>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</si>
  <si>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</si>
  <si>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</si>
  <si>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</si>
  <si>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</si>
  <si>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</si>
  <si>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</si>
  <si>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</si>
  <si>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</si>
  <si>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</si>
  <si>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</si>
  <si>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</si>
  <si>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</si>
  <si>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</si>
  <si>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</si>
  <si>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</si>
  <si>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</si>
  <si>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</si>
  <si>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</si>
  <si>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</si>
  <si>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</si>
  <si>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</si>
  <si>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</si>
  <si>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</si>
  <si>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</si>
  <si>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</si>
  <si>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</si>
  <si>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</si>
  <si>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</si>
  <si>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</si>
  <si>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</si>
  <si>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</si>
  <si>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</si>
  <si>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</si>
  <si>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</si>
  <si>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</si>
  <si>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</si>
  <si>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</si>
  <si>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</si>
  <si>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</si>
  <si>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</si>
  <si>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</si>
  <si>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</si>
  <si>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</si>
  <si>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</si>
  <si>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</si>
  <si>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</si>
  <si>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</si>
  <si>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</si>
  <si>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</si>
  <si>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</si>
  <si>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</si>
  <si>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</si>
  <si>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</si>
  <si>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</si>
  <si>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</si>
  <si>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</si>
  <si>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</si>
  <si>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</si>
  <si>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</si>
  <si>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</si>
  <si>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</si>
  <si>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</si>
  <si>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</si>
  <si>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</si>
  <si>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</si>
  <si>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</si>
  <si>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</si>
  <si>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</si>
  <si>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</si>
  <si>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</si>
  <si>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</si>
  <si>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</si>
  <si>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</si>
  <si>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</si>
  <si>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</si>
  <si>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</si>
  <si>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</si>
  <si>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</si>
  <si>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</si>
  <si>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</si>
  <si>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</si>
  <si>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</si>
  <si>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</si>
  <si>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</si>
  <si>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</si>
  <si>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</si>
  <si>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</si>
  <si>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</si>
  <si>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</si>
  <si>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</si>
  <si>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</si>
  <si>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</si>
  <si>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</si>
  <si>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</si>
  <si>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</si>
  <si>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</si>
  <si>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</si>
  <si>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</si>
  <si>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</si>
  <si>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</si>
  <si>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</si>
  <si>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</si>
  <si>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</si>
  <si>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</si>
  <si>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</si>
  <si>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</si>
  <si>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</si>
  <si>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</si>
  <si>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</si>
  <si>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</si>
  <si>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</si>
  <si>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</si>
  <si>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</si>
  <si>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</si>
  <si>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</si>
  <si>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</si>
  <si>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</si>
  <si>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</si>
  <si>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</si>
  <si>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</si>
  <si>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</si>
  <si>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</si>
  <si>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</si>
  <si>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</si>
  <si>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</si>
  <si>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</si>
  <si>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</si>
  <si>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</si>
  <si>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</si>
  <si>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</si>
  <si>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</si>
  <si>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</si>
  <si>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</si>
  <si>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</si>
  <si>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</si>
  <si>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</si>
  <si>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</si>
  <si>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</si>
  <si>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</si>
  <si>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</si>
  <si>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</si>
  <si>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</si>
  <si>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</si>
  <si>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</si>
  <si>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</si>
  <si>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</si>
  <si>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</si>
  <si>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</si>
  <si>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</si>
  <si>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</si>
  <si>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</si>
  <si>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</si>
  <si>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</si>
  <si>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</si>
  <si>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</si>
  <si>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</si>
  <si>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</si>
  <si>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</si>
  <si>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</si>
  <si>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</si>
  <si>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</si>
  <si>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</si>
  <si>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</si>
  <si>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</si>
  <si>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</si>
  <si>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</si>
  <si>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</si>
  <si>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</si>
  <si>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</si>
  <si>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</si>
  <si>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</si>
  <si>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</si>
  <si>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</si>
  <si>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</si>
  <si>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</si>
  <si>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</si>
  <si>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</si>
  <si>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</si>
  <si>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</si>
  <si>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</si>
  <si>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</si>
  <si>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</si>
  <si>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</si>
  <si>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</si>
  <si>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</si>
  <si>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</si>
  <si>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</si>
  <si>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</si>
  <si>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</si>
  <si>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</si>
  <si>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</si>
  <si>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</si>
  <si>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</si>
  <si>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</si>
  <si>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</si>
  <si>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</si>
  <si>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</si>
  <si>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</si>
  <si>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</si>
  <si>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</si>
  <si>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</si>
  <si>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</si>
  <si>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</si>
  <si>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</si>
  <si>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</si>
  <si>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</si>
  <si>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</si>
  <si>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</si>
  <si>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</si>
  <si>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</si>
  <si>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</si>
  <si>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</si>
  <si>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</si>
  <si>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</si>
  <si>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</si>
  <si>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</si>
  <si>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</si>
  <si>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</si>
  <si>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</si>
  <si>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</si>
  <si>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</si>
  <si>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</si>
  <si>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</si>
  <si>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</si>
  <si>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</si>
  <si>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</si>
  <si>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</si>
  <si>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</si>
  <si>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</si>
  <si>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</si>
  <si>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</si>
  <si>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</si>
  <si>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</si>
  <si>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</si>
  <si>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</si>
  <si>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</si>
  <si>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</si>
  <si>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</si>
  <si>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</si>
  <si>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</si>
  <si>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</si>
  <si>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</si>
  <si>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</si>
  <si>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</si>
  <si>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</si>
  <si>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</si>
  <si>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</si>
  <si>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</si>
  <si>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</si>
  <si>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</si>
  <si>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</si>
  <si>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</si>
  <si>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</si>
  <si>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</si>
  <si>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</si>
  <si>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</si>
  <si>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</si>
  <si>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</si>
  <si>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</si>
  <si>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</si>
  <si>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</si>
  <si>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</si>
  <si>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</si>
  <si>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</si>
  <si>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</si>
  <si>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</si>
  <si>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</si>
  <si>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</si>
  <si>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</si>
  <si>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</si>
  <si>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</si>
  <si>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</si>
  <si>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</si>
  <si>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</si>
  <si>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</si>
  <si>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</si>
  <si>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</si>
  <si>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</si>
  <si>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</si>
  <si>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</si>
  <si>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</si>
  <si>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</si>
  <si>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</si>
  <si>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</si>
  <si>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</si>
  <si>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</si>
  <si>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</si>
  <si>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</si>
  <si>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</si>
  <si>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</si>
  <si>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</si>
  <si>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</si>
  <si>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</si>
  <si>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</si>
  <si>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</si>
  <si>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</si>
  <si>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</si>
  <si>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</si>
  <si>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</si>
  <si>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</si>
  <si>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</si>
  <si>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</si>
  <si>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</si>
  <si>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</si>
  <si>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</si>
  <si>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</si>
  <si>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</si>
  <si>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</si>
  <si>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</si>
  <si>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</si>
  <si>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</si>
  <si>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</si>
  <si>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</si>
  <si>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</si>
  <si>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</si>
  <si>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</si>
  <si>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</si>
  <si>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</si>
  <si>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</si>
  <si>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</si>
  <si>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</si>
  <si>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</si>
  <si>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</si>
  <si>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</si>
  <si>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</si>
  <si>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</si>
  <si>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</si>
  <si>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</si>
  <si>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</si>
  <si>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</si>
  <si>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</si>
  <si>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</si>
  <si>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</si>
  <si>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</si>
  <si>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</si>
  <si>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</si>
  <si>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</si>
  <si>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</si>
  <si>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</si>
  <si>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</si>
  <si>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</si>
  <si>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</si>
  <si>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</si>
  <si>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</si>
  <si>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</si>
  <si>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</si>
  <si>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</si>
  <si>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</si>
  <si>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</si>
  <si>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</si>
  <si>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</si>
  <si>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</si>
  <si>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</si>
  <si>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</si>
  <si>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</si>
  <si>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</si>
  <si>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</si>
  <si>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</si>
  <si>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</si>
  <si>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</si>
  <si>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</si>
  <si>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</si>
  <si>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</si>
  <si>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</si>
  <si>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</si>
  <si>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</si>
  <si>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</si>
  <si>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</si>
  <si>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</si>
  <si>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</si>
  <si>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</si>
  <si>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</si>
  <si>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</si>
  <si>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</si>
  <si>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</si>
  <si>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</si>
  <si>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</si>
  <si>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</si>
  <si>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</si>
  <si>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</si>
  <si>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</si>
  <si>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</si>
  <si>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</si>
  <si>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</si>
  <si>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</si>
  <si>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</si>
  <si>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</si>
  <si>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</si>
  <si>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</si>
  <si>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</si>
  <si>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</si>
  <si>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</si>
  <si>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</si>
  <si>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</si>
  <si>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</si>
  <si>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</si>
  <si>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</si>
  <si>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</si>
  <si>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</si>
  <si>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</si>
  <si>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</si>
  <si>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</si>
  <si>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</si>
  <si>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</si>
  <si>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</si>
  <si>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</si>
  <si>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</si>
  <si>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</si>
  <si>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</si>
  <si>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</si>
  <si>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</si>
  <si>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</si>
  <si>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</si>
  <si>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</si>
  <si>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</si>
  <si>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</si>
  <si>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</si>
  <si>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</si>
  <si>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</si>
  <si>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</si>
  <si>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</si>
  <si>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</si>
  <si>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</si>
  <si>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</si>
  <si>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</si>
  <si>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</si>
  <si>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</si>
  <si>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</si>
  <si>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</si>
  <si>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</si>
  <si>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</si>
  <si>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</si>
  <si>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</si>
  <si>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</si>
  <si>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</si>
  <si>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</si>
  <si>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</si>
  <si>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</si>
  <si>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</si>
  <si>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</si>
  <si>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</si>
  <si>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</si>
  <si>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</si>
  <si>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</si>
  <si>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</si>
  <si>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</si>
  <si>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</si>
  <si>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</si>
  <si>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</si>
  <si>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</si>
  <si>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</si>
  <si>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</si>
  <si>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</si>
  <si>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</si>
  <si>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</si>
  <si>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</si>
  <si>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</si>
  <si>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</si>
  <si>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</si>
  <si>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</si>
  <si>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</si>
  <si>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</si>
  <si>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</si>
  <si>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</si>
  <si>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</si>
  <si>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</si>
  <si>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</si>
  <si>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</si>
  <si>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</si>
  <si>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</si>
  <si>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</si>
  <si>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</si>
  <si>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</si>
  <si>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</si>
  <si>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</si>
  <si>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</si>
  <si>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</si>
  <si>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</si>
  <si>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</si>
  <si>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</si>
  <si>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</si>
  <si>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</si>
  <si>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</si>
  <si>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</si>
  <si>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</si>
  <si>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</si>
  <si>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</si>
  <si>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</si>
  <si>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</si>
  <si>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</si>
  <si>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</si>
  <si>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</si>
  <si>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</si>
  <si>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</si>
  <si>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</si>
  <si>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</si>
  <si>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</si>
  <si>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</si>
  <si>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</si>
  <si>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</si>
  <si>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</si>
  <si>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</si>
  <si>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</si>
  <si>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</si>
  <si>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</si>
  <si>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</si>
  <si>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</si>
  <si>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</si>
  <si>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</si>
  <si>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</si>
  <si>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</si>
  <si>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</si>
  <si>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</si>
  <si>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</si>
  <si>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</si>
  <si>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</si>
  <si>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</si>
  <si>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</si>
  <si>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</si>
  <si>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</si>
  <si>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</si>
  <si>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</si>
  <si>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</si>
  <si>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</si>
  <si>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</si>
  <si>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</si>
  <si>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</si>
  <si>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</si>
  <si>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</si>
  <si>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</si>
  <si>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</si>
  <si>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</si>
  <si>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</si>
  <si>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</si>
  <si>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</si>
  <si>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</si>
  <si>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</si>
  <si>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</si>
  <si>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</si>
  <si>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</si>
  <si>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</si>
  <si>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</si>
  <si>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</si>
  <si>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</si>
  <si>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</si>
  <si>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</si>
  <si>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</si>
  <si>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</si>
  <si>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</si>
  <si>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</si>
  <si>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</si>
  <si>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</si>
  <si>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</si>
  <si>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</si>
  <si>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</si>
  <si>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</si>
  <si>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</si>
  <si>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</si>
  <si>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</si>
  <si>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</si>
  <si>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</si>
  <si>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</si>
  <si>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</si>
  <si>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</si>
  <si>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</si>
  <si>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</si>
  <si>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</si>
  <si>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</si>
  <si>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</si>
  <si>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</si>
  <si>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</si>
  <si>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</si>
  <si>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</si>
  <si>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</si>
  <si>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</si>
  <si>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</si>
  <si>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</si>
  <si>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</si>
  <si>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</si>
  <si>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</si>
  <si>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</si>
  <si>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</si>
  <si>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</si>
  <si>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</si>
  <si>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</si>
  <si>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</si>
  <si>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</si>
  <si>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</si>
  <si>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</si>
  <si>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</si>
  <si>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</si>
  <si>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</si>
  <si>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</si>
  <si>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</si>
  <si>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</si>
  <si>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</si>
  <si>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</si>
  <si>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</si>
  <si>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</si>
  <si>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</si>
  <si>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</si>
  <si>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</si>
  <si>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</si>
  <si>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</si>
  <si>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</si>
  <si>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</si>
  <si>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</si>
  <si>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</si>
  <si>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</si>
  <si>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</si>
  <si>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</si>
  <si>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</si>
  <si>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</si>
  <si>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</si>
  <si>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</si>
  <si>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</si>
  <si>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</si>
  <si>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</si>
  <si>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</si>
  <si>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</si>
  <si>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</si>
  <si>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</si>
  <si>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</si>
  <si>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</si>
  <si>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</si>
  <si>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</si>
  <si>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</si>
  <si>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</si>
  <si>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</si>
  <si>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</si>
  <si>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</si>
  <si>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</si>
  <si>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</si>
  <si>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</si>
  <si>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</si>
  <si>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</si>
  <si>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</si>
  <si>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</si>
  <si>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</si>
  <si>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</si>
  <si>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</si>
  <si>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</si>
  <si>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</si>
  <si>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</si>
  <si>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</si>
  <si>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</si>
  <si>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</si>
  <si>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</si>
  <si>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</si>
  <si>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</si>
  <si>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</si>
  <si>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</si>
  <si>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</si>
  <si>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</si>
  <si>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</si>
  <si>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</si>
  <si>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</si>
  <si>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</si>
  <si>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</si>
  <si>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</si>
  <si>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</si>
  <si>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</si>
  <si>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</si>
  <si>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</si>
  <si>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</si>
  <si>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</si>
  <si>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</si>
  <si>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</si>
  <si>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</si>
  <si>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</si>
  <si>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</si>
  <si>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</si>
  <si>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</si>
  <si>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</si>
  <si>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</si>
  <si>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</si>
  <si>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</si>
  <si>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</si>
  <si>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</si>
  <si>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</si>
  <si>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</si>
  <si>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</si>
  <si>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</si>
  <si>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</si>
  <si>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</si>
  <si>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</si>
  <si>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</si>
  <si>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</si>
  <si>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</si>
  <si>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</si>
  <si>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</si>
  <si>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</si>
  <si>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</si>
  <si>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</si>
  <si>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</si>
  <si>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</si>
  <si>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</si>
  <si>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</si>
  <si>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</si>
  <si>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</si>
  <si>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</si>
  <si>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</si>
  <si>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</si>
  <si>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</si>
  <si>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</si>
  <si>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</si>
  <si>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</si>
  <si>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</si>
  <si>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</si>
  <si>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</si>
  <si>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</si>
  <si>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</si>
  <si>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</si>
  <si>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</si>
  <si>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</si>
  <si>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</si>
  <si>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</si>
  <si>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</si>
  <si>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</si>
  <si>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</si>
  <si>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</si>
  <si>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</si>
  <si>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</si>
  <si>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</si>
  <si>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</si>
  <si>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</si>
  <si>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</si>
  <si>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</si>
  <si>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</si>
  <si>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</si>
  <si>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</si>
  <si>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</si>
  <si>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</si>
  <si>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</si>
  <si>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</si>
  <si>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</si>
  <si>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</si>
  <si>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</si>
  <si>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</si>
  <si>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</si>
  <si>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</si>
  <si>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</si>
  <si>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</si>
  <si>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</si>
  <si>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</si>
  <si>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</si>
  <si>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</si>
  <si>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</si>
  <si>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</si>
  <si>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</si>
  <si>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</si>
  <si>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</si>
  <si>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</si>
  <si>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</si>
  <si>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</si>
  <si>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</si>
  <si>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</si>
  <si>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</si>
  <si>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</si>
  <si>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</si>
  <si>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</si>
  <si>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</si>
  <si>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</si>
  <si>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</si>
  <si>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</si>
  <si>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</si>
  <si>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</si>
  <si>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</si>
  <si>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</si>
  <si>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</si>
  <si>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</si>
  <si>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</si>
  <si>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</si>
  <si>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</si>
  <si>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</si>
  <si>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</si>
  <si>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</si>
  <si>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</si>
  <si>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</si>
  <si>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</si>
  <si>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</si>
  <si>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</si>
  <si>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</si>
  <si>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</si>
  <si>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</si>
  <si>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</si>
  <si>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</si>
  <si>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</si>
  <si>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</si>
  <si>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</si>
  <si>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</si>
  <si>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</si>
  <si>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</si>
  <si>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</si>
  <si>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</si>
  <si>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</si>
  <si>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</si>
  <si>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</si>
  <si>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</si>
  <si>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</si>
  <si>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</si>
  <si>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</si>
  <si>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</si>
  <si>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</si>
  <si>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</si>
  <si>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</si>
  <si>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</si>
  <si>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</si>
  <si>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</si>
  <si>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</si>
  <si>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</si>
  <si>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</si>
  <si>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</si>
  <si>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</si>
  <si>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</si>
  <si>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</si>
  <si>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</si>
  <si>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</si>
  <si>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</si>
  <si>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</si>
  <si>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</si>
  <si>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</si>
  <si>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</si>
  <si>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</si>
  <si>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</si>
  <si>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</si>
  <si>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</si>
  <si>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</si>
  <si>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</si>
  <si>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</si>
  <si>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</si>
  <si>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</si>
  <si>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</si>
  <si>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</si>
  <si>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</si>
  <si>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</si>
  <si>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</si>
  <si>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</si>
  <si>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</si>
  <si>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</si>
  <si>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</si>
  <si>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</si>
  <si>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</si>
  <si>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</si>
  <si>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</si>
  <si>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</si>
  <si>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</si>
  <si>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</si>
  <si>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</si>
  <si>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</si>
  <si>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</si>
  <si>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</si>
  <si>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</si>
  <si>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</si>
  <si>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</si>
  <si>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</si>
  <si>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</si>
  <si>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</si>
  <si>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</si>
  <si>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</si>
  <si>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</si>
  <si>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</si>
  <si>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</si>
  <si>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</si>
  <si>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</si>
  <si>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</si>
  <si>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</si>
  <si>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</si>
  <si>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</si>
  <si>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</si>
  <si>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</si>
  <si>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</si>
  <si>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</si>
  <si>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</si>
  <si>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</si>
  <si>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</si>
  <si>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</si>
  <si>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</si>
  <si>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</si>
  <si>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</si>
  <si>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</si>
  <si>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</si>
  <si>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</si>
  <si>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</si>
  <si>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</si>
  <si>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</si>
  <si>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</si>
  <si>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</si>
  <si>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</si>
  <si>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</si>
  <si>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</si>
  <si>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</si>
  <si>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</si>
  <si>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</si>
  <si>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</si>
  <si>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</si>
  <si>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</si>
  <si>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</si>
  <si>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</si>
  <si>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</si>
  <si>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</si>
  <si>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</si>
  <si>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</si>
  <si>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</si>
  <si>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</si>
  <si>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</si>
  <si>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</si>
  <si>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</si>
  <si>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</si>
  <si>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</si>
  <si>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</si>
  <si>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</si>
  <si>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</si>
  <si>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</si>
  <si>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</si>
  <si>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</si>
  <si>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</si>
  <si>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</si>
  <si>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</si>
  <si>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</si>
  <si>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</si>
  <si>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</si>
  <si>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</si>
  <si>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</si>
  <si>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</si>
  <si>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</si>
  <si>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</si>
  <si>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</si>
  <si>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</si>
  <si>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</si>
  <si>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</si>
  <si>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</si>
  <si>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</si>
  <si>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</si>
  <si>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</si>
  <si>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</si>
  <si>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</si>
  <si>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</si>
  <si>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</si>
  <si>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</si>
  <si>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</si>
  <si>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</si>
  <si>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</si>
  <si>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</si>
  <si>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</si>
  <si>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</si>
  <si>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</si>
  <si>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</si>
  <si>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</si>
  <si>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</si>
  <si>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</si>
  <si>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</si>
  <si>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</si>
  <si>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</si>
  <si>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</si>
  <si>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</si>
  <si>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</si>
  <si>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</si>
  <si>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</si>
  <si>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</si>
  <si>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</si>
  <si>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</si>
  <si>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</si>
  <si>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</si>
  <si>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</si>
  <si>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</si>
  <si>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</si>
  <si>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</si>
  <si>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</si>
  <si>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</si>
  <si>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</si>
  <si>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</si>
  <si>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</si>
  <si>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</si>
  <si>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</si>
  <si>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</si>
  <si>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</si>
  <si>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</si>
  <si>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</si>
  <si>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</si>
  <si>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</si>
  <si>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</si>
  <si>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</si>
  <si>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</si>
  <si>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</si>
  <si>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</si>
  <si>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</si>
  <si>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</si>
  <si>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</si>
  <si>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</si>
  <si>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</si>
  <si>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</si>
  <si>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</si>
  <si>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</si>
  <si>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</si>
  <si>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</si>
  <si>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</si>
  <si>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</si>
  <si>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</si>
  <si>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</si>
  <si>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</si>
  <si>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</si>
  <si>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</si>
  <si>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</si>
  <si>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</si>
  <si>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</si>
  <si>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</si>
  <si>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</si>
  <si>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</si>
  <si>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</si>
  <si>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</si>
  <si>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</si>
  <si>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</si>
  <si>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</si>
  <si>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</si>
  <si>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</si>
  <si>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</si>
  <si>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</si>
  <si>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</si>
  <si>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</si>
  <si>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</si>
  <si>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</si>
  <si>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</si>
  <si>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</si>
  <si>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</si>
  <si>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</si>
  <si>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</si>
  <si>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</si>
  <si>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</si>
  <si>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</si>
  <si>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</si>
  <si>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</si>
  <si>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</si>
  <si>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</si>
  <si>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</si>
  <si>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</si>
  <si>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</si>
  <si>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</si>
  <si>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</si>
  <si>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</si>
  <si>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</si>
  <si>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</si>
  <si>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</si>
  <si>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</si>
  <si>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</si>
  <si>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</si>
  <si>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</si>
  <si>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</si>
  <si>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</si>
  <si>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</si>
  <si>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</si>
  <si>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</si>
  <si>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</si>
  <si>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</si>
  <si>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</si>
  <si>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</si>
  <si>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</si>
  <si>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</si>
  <si>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</si>
  <si>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</si>
  <si>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</si>
  <si>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</si>
  <si>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</si>
  <si>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</si>
  <si>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</si>
  <si>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</si>
  <si>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</si>
  <si>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</si>
  <si>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</si>
  <si>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</si>
  <si>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</si>
  <si>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</si>
  <si>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</si>
  <si>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</si>
  <si>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</si>
  <si>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</si>
  <si>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</si>
  <si>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</si>
  <si>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</si>
  <si>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</si>
  <si>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</si>
  <si>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</si>
  <si>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</si>
  <si>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</si>
  <si>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</si>
  <si>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</si>
  <si>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</si>
  <si>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</si>
  <si>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</si>
  <si>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</si>
  <si>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</si>
  <si>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</si>
  <si>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</si>
  <si>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</si>
  <si>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</si>
  <si>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</si>
  <si>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</si>
  <si>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</si>
  <si>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</si>
  <si>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</si>
  <si>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</si>
  <si>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</si>
  <si>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</si>
  <si>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</si>
  <si>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</si>
  <si>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</si>
  <si>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</si>
  <si>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</si>
  <si>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</si>
  <si>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</si>
  <si>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</si>
  <si>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</si>
  <si>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</si>
  <si>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</si>
  <si>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</si>
  <si>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</si>
  <si>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</si>
  <si>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</si>
  <si>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</si>
  <si>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</si>
  <si>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</si>
  <si>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</si>
  <si>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</si>
  <si>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</si>
  <si>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</si>
  <si>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</si>
  <si>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</si>
  <si>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</si>
  <si>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</si>
  <si>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</si>
  <si>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</si>
  <si>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</si>
  <si>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</si>
  <si>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</si>
  <si>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</si>
  <si>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</si>
  <si>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</si>
  <si>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</si>
  <si>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</si>
  <si>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</si>
  <si>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</si>
  <si>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</si>
  <si>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</si>
  <si>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</si>
  <si>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</si>
  <si>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</si>
  <si>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</si>
  <si>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</si>
  <si>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</si>
  <si>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</si>
  <si>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</si>
  <si>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</si>
  <si>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</si>
  <si>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</si>
  <si>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</si>
  <si>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</si>
  <si>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</si>
  <si>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</si>
  <si>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</si>
  <si>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</si>
  <si>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</si>
  <si>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</si>
  <si>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</si>
  <si>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</si>
  <si>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</si>
  <si>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</si>
  <si>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</si>
  <si>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</si>
  <si>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</si>
  <si>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</si>
  <si>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</si>
  <si>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</si>
  <si>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</si>
  <si>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</si>
  <si>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</si>
  <si>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</si>
  <si>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</si>
  <si>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</si>
  <si>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</si>
  <si>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</si>
  <si>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</si>
  <si>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</si>
  <si>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</si>
  <si>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</si>
  <si>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</si>
  <si>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</si>
  <si>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</si>
  <si>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</si>
  <si>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</si>
  <si>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</si>
  <si>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</si>
  <si>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</si>
  <si>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</si>
  <si>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</si>
  <si>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</si>
  <si>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</si>
  <si>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</si>
  <si>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</si>
  <si>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</si>
  <si>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</si>
  <si>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</si>
  <si>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</si>
  <si>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</si>
  <si>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</si>
  <si>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</si>
  <si>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</si>
  <si>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</si>
  <si>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</si>
  <si>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</si>
  <si>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</si>
  <si>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</si>
  <si>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</si>
  <si>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</si>
  <si>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</si>
  <si>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</si>
  <si>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</si>
  <si>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</si>
  <si>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</si>
  <si>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</si>
  <si>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</si>
  <si>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</si>
  <si>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</si>
  <si>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</si>
  <si>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</si>
  <si>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</si>
  <si>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</si>
  <si>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</si>
  <si>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</si>
  <si>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</si>
  <si>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</si>
  <si>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</si>
  <si>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</si>
  <si>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</si>
  <si>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</si>
  <si>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</si>
  <si>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</si>
  <si>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</si>
  <si>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</si>
  <si>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</si>
  <si>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</si>
  <si>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</si>
  <si>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</si>
  <si>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</si>
  <si>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</si>
  <si>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</si>
  <si>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</si>
  <si>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</si>
  <si>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</si>
  <si>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</si>
  <si>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</si>
  <si>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</si>
  <si>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</si>
  <si>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</si>
  <si>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</si>
  <si>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</si>
  <si>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</si>
  <si>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</si>
  <si>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</si>
  <si>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</si>
  <si>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</si>
  <si>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</si>
  <si>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</si>
  <si>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</si>
  <si>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</si>
  <si>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</si>
  <si>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</si>
  <si>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</si>
  <si>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</si>
  <si>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</si>
  <si>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</si>
  <si>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</si>
  <si>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</si>
  <si>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</si>
  <si>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</si>
  <si>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</si>
  <si>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</si>
  <si>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</si>
  <si>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</si>
  <si>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</si>
  <si>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</si>
  <si>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</si>
  <si>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</si>
  <si>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</si>
  <si>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</si>
  <si>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</si>
  <si>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</si>
  <si>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</si>
  <si>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</si>
  <si>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</si>
  <si>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</si>
  <si>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</si>
  <si>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</si>
  <si>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</si>
  <si>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</si>
  <si>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</si>
  <si>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</si>
  <si>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</si>
  <si>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</si>
  <si>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</si>
  <si>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</si>
  <si>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</si>
  <si>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</si>
  <si>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</si>
  <si>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</si>
  <si>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</si>
  <si>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</si>
  <si>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</si>
  <si>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</si>
  <si>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</si>
  <si>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</si>
  <si>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</si>
  <si>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</si>
  <si>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</si>
  <si>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</si>
  <si>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</si>
  <si>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</si>
  <si>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</si>
  <si>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</si>
  <si>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</si>
  <si>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</si>
  <si>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</si>
  <si>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</si>
  <si>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</si>
  <si>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</si>
  <si>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</si>
  <si>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</si>
  <si>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</si>
  <si>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</si>
  <si>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</si>
  <si>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</si>
  <si>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</si>
  <si>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</si>
  <si>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</si>
  <si>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</si>
  <si>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</si>
  <si>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</si>
  <si>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</si>
  <si>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</si>
  <si>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</si>
  <si>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</si>
  <si>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</si>
  <si>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</si>
  <si>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</si>
  <si>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</si>
  <si>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</si>
  <si>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</si>
  <si>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</si>
  <si>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</si>
  <si>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</si>
  <si>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</si>
  <si>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</si>
  <si>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</si>
  <si>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</si>
  <si>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</si>
  <si>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</si>
  <si>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</si>
  <si>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</si>
  <si>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</si>
  <si>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</si>
  <si>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</si>
  <si>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</si>
  <si>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</si>
  <si>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</si>
  <si>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</si>
  <si>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</si>
  <si>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</si>
  <si>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</si>
  <si>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</si>
  <si>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</si>
  <si>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</si>
  <si>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</si>
  <si>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</si>
  <si>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</si>
  <si>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</si>
  <si>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</si>
  <si>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</si>
  <si>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</si>
  <si>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</si>
  <si>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</si>
  <si>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</si>
  <si>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</si>
  <si>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</si>
  <si>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</si>
  <si>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</si>
  <si>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</si>
  <si>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</si>
  <si>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</si>
  <si>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</si>
  <si>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</si>
  <si>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</si>
  <si>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</si>
  <si>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</si>
  <si>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</si>
  <si>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</si>
  <si>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</si>
  <si>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</si>
  <si>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</si>
  <si>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</si>
  <si>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</si>
  <si>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</si>
  <si>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</si>
  <si>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</si>
  <si>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</si>
  <si>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</si>
  <si>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</si>
  <si>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</si>
  <si>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</si>
  <si>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</si>
  <si>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</si>
  <si>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</si>
  <si>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</si>
  <si>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</si>
  <si>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</si>
  <si>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</si>
  <si>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</si>
  <si>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</si>
  <si>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</si>
  <si>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</si>
  <si>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</si>
  <si>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</si>
  <si>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</si>
  <si>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</si>
  <si>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</si>
  <si>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</si>
  <si>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</si>
  <si>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</si>
  <si>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</si>
  <si>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</si>
  <si>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</si>
  <si>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</si>
  <si>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</si>
  <si>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</si>
  <si>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</si>
  <si>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</si>
  <si>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</si>
  <si>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</si>
  <si>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</si>
  <si>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</si>
  <si>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</si>
  <si>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</si>
  <si>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</si>
  <si>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</si>
  <si>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</si>
  <si>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</si>
  <si>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</si>
  <si>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</si>
  <si>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</si>
  <si>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</si>
  <si>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</si>
  <si>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</si>
  <si>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</si>
  <si>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</si>
  <si>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</si>
  <si>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</si>
  <si>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</si>
  <si>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</si>
  <si>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</si>
  <si>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</si>
  <si>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</si>
  <si>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</si>
  <si>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</si>
  <si>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</si>
  <si>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</si>
  <si>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</si>
  <si>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</si>
  <si>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</si>
  <si>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</si>
  <si>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</si>
  <si>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</si>
  <si>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</si>
  <si>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</si>
  <si>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</si>
  <si>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</si>
  <si>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</si>
  <si>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</si>
  <si>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</si>
  <si>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</si>
  <si>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</si>
  <si>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</si>
  <si>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</si>
  <si>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</si>
  <si>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</si>
  <si>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</si>
  <si>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</si>
  <si>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</si>
  <si>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</si>
  <si>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</si>
  <si>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</si>
  <si>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</si>
  <si>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</si>
  <si>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</si>
  <si>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</si>
  <si>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</si>
  <si>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</si>
  <si>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</si>
  <si>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</si>
  <si>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</si>
  <si>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</si>
  <si>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</si>
  <si>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</si>
  <si>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</si>
  <si>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</si>
  <si>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</si>
  <si>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</si>
  <si>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</si>
  <si>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</si>
  <si>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</si>
  <si>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</si>
  <si>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</si>
  <si>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</si>
  <si>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</si>
  <si>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</si>
  <si>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</si>
  <si>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</si>
  <si>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</si>
  <si>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</si>
  <si>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</si>
  <si>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</si>
  <si>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</si>
  <si>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</si>
  <si>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</si>
  <si>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</si>
  <si>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</si>
  <si>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</si>
  <si>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</si>
  <si>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</si>
  <si>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</si>
  <si>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</si>
  <si>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</si>
  <si>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</si>
  <si>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</si>
  <si>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</si>
  <si>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</si>
  <si>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</si>
  <si>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</si>
  <si>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</si>
  <si>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</si>
  <si>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</si>
  <si>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</si>
  <si>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</si>
  <si>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</si>
  <si>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</si>
  <si>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</si>
  <si>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</si>
  <si>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</si>
  <si>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</si>
  <si>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</si>
  <si>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</si>
  <si>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</si>
  <si>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</si>
  <si>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</si>
  <si>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</si>
  <si>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</si>
  <si>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</si>
  <si>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</si>
  <si>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</si>
  <si>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</si>
  <si>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</si>
  <si>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</si>
  <si>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</si>
  <si>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</si>
  <si>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</si>
  <si>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</si>
  <si>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</si>
  <si>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</si>
  <si>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</si>
  <si>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</si>
  <si>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</si>
  <si>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</si>
  <si>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</si>
  <si>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</si>
  <si>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</si>
  <si>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</si>
  <si>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</si>
  <si>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</si>
  <si>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</si>
  <si>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</si>
  <si>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</si>
  <si>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</si>
  <si>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</si>
  <si>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</si>
  <si>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</si>
  <si>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</si>
  <si>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</si>
  <si>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</si>
  <si>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</si>
  <si>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</si>
  <si>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</si>
  <si>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</si>
  <si>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</si>
  <si>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</si>
  <si>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</si>
  <si>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</si>
  <si>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</si>
  <si>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</si>
  <si>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</si>
  <si>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</si>
  <si>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</si>
  <si>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</si>
  <si>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</si>
  <si>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</si>
  <si>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</si>
  <si>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</si>
  <si>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</si>
  <si>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</si>
  <si>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</si>
  <si>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</si>
  <si>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</si>
  <si>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</si>
  <si>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</si>
  <si>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</si>
  <si>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</si>
  <si>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</si>
  <si>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</si>
  <si>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</si>
  <si>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</si>
  <si>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</si>
  <si>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</si>
  <si>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</si>
  <si>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</si>
  <si>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</si>
  <si>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</si>
  <si>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</si>
  <si>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</si>
  <si>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</si>
  <si>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</si>
  <si>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</si>
  <si>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</si>
  <si>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</si>
  <si>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</si>
  <si>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</si>
  <si>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</si>
  <si>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</si>
  <si>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</si>
  <si>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</si>
  <si>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</si>
  <si>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</si>
  <si>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</si>
  <si>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</si>
  <si>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</si>
  <si>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</si>
  <si>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</si>
  <si>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</si>
  <si>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</si>
  <si>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</si>
  <si>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</si>
  <si>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</si>
  <si>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</si>
  <si>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</si>
  <si>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</si>
  <si>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</si>
  <si>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</si>
  <si>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</si>
  <si>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</si>
  <si>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</si>
  <si>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</si>
  <si>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</si>
  <si>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</si>
  <si>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</si>
  <si>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</si>
  <si>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</si>
  <si>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</si>
  <si>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</si>
  <si>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</si>
  <si>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</si>
  <si>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</si>
  <si>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</si>
  <si>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</si>
  <si>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</si>
  <si>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</si>
  <si>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</si>
  <si>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</si>
  <si>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</si>
  <si>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</si>
  <si>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</si>
  <si>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</si>
  <si>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</si>
  <si>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</si>
  <si>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</si>
  <si>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</si>
  <si>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</si>
  <si>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</si>
  <si>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</si>
  <si>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</si>
  <si>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</si>
  <si>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</si>
  <si>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</si>
  <si>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</si>
  <si>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</si>
  <si>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</si>
  <si>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</si>
  <si>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</si>
  <si>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</si>
  <si>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</si>
  <si>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</si>
  <si>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</si>
  <si>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</si>
  <si>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</si>
  <si>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</si>
  <si>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</si>
  <si>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</si>
  <si>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</si>
  <si>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</si>
  <si>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</si>
  <si>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</si>
  <si>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</si>
  <si>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</si>
  <si>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</si>
  <si>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</si>
  <si>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</si>
  <si>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</si>
  <si>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</si>
  <si>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</si>
  <si>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</si>
  <si>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</si>
  <si>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</si>
  <si>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</si>
  <si>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</si>
  <si>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</si>
  <si>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</si>
  <si>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</si>
  <si>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</si>
  <si>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</si>
  <si>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</si>
  <si>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</si>
  <si>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</si>
  <si>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</si>
  <si>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</si>
  <si>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</si>
  <si>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</si>
  <si>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</si>
  <si>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</si>
  <si>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</si>
  <si>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</si>
  <si>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</si>
  <si>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</si>
  <si>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</si>
  <si>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</si>
  <si>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</si>
  <si>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</si>
  <si>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</si>
  <si>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</si>
  <si>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</si>
  <si>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</si>
  <si>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</si>
  <si>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</si>
  <si>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</si>
  <si>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</si>
  <si>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</si>
  <si>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</si>
  <si>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</si>
  <si>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</si>
  <si>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</si>
  <si>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</si>
  <si>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</si>
  <si>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</si>
  <si>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</si>
  <si>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</si>
  <si>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</si>
  <si>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</si>
  <si>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</si>
  <si>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</si>
  <si>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</si>
  <si>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</si>
  <si>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</si>
  <si>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</si>
  <si>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</si>
  <si>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</si>
  <si>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</si>
  <si>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</si>
  <si>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</si>
  <si>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</si>
  <si>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</si>
  <si>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</si>
  <si>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</si>
  <si>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</si>
  <si>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</si>
  <si>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</si>
  <si>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</si>
  <si>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</si>
  <si>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</si>
  <si>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</si>
  <si>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</si>
  <si>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</si>
  <si>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</si>
  <si>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</si>
  <si>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</si>
  <si>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</si>
  <si>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</si>
  <si>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</si>
  <si>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</si>
  <si>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</si>
  <si>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</si>
  <si>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</si>
  <si>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</si>
  <si>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</si>
  <si>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</si>
  <si>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</si>
  <si>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</si>
  <si>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</si>
  <si>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</si>
  <si>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</si>
  <si>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</si>
  <si>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</si>
  <si>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</si>
  <si>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</si>
  <si>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</si>
  <si>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</si>
  <si>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</si>
  <si>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</si>
  <si>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</si>
  <si>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</si>
  <si>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</si>
  <si>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</si>
  <si>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</si>
  <si>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</si>
  <si>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</si>
  <si>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</si>
  <si>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</si>
  <si>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</si>
  <si>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</si>
  <si>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</si>
  <si>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</si>
  <si>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</si>
  <si>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</si>
  <si>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</si>
  <si>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</si>
  <si>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</si>
  <si>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</si>
  <si>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</si>
  <si>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</si>
  <si>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</si>
  <si>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</si>
  <si>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</si>
  <si>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</si>
  <si>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</si>
  <si>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</si>
  <si>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</si>
  <si>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</si>
  <si>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</si>
  <si>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</si>
  <si>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</si>
  <si>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</si>
  <si>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</si>
  <si>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</si>
  <si>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</si>
  <si>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</si>
  <si>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</si>
  <si>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</si>
  <si>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</si>
  <si>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</si>
  <si>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</si>
  <si>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</si>
  <si>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</si>
  <si>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</si>
  <si>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</si>
  <si>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</si>
  <si>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</si>
  <si>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</si>
  <si>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</si>
  <si>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</si>
  <si>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</si>
  <si>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</si>
  <si>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</si>
  <si>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</si>
  <si>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</si>
  <si>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</si>
  <si>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</si>
  <si>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</si>
  <si>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</si>
  <si>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</si>
  <si>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</si>
  <si>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</si>
  <si>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</si>
  <si>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</si>
  <si>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</si>
  <si>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</si>
  <si>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</si>
  <si>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</si>
  <si>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</si>
  <si>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</si>
  <si>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</si>
  <si>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</si>
  <si>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</si>
  <si>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</si>
  <si>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</si>
  <si>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</si>
  <si>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</si>
  <si>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</si>
  <si>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</si>
  <si>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</si>
  <si>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</si>
  <si>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</si>
  <si>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</si>
  <si>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</si>
  <si>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</si>
  <si>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</si>
  <si>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</si>
  <si>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</si>
  <si>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</si>
  <si>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</si>
  <si>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</si>
  <si>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</si>
  <si>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</si>
  <si>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</si>
  <si>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</si>
  <si>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</si>
  <si>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</si>
  <si>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</si>
  <si>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</si>
  <si>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</si>
  <si>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</si>
  <si>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</si>
  <si>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</si>
  <si>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</si>
  <si>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</si>
  <si>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</si>
  <si>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</si>
  <si>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</si>
  <si>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</si>
  <si>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</si>
  <si>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</si>
  <si>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</si>
  <si>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</si>
  <si>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</si>
  <si>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</si>
  <si>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</si>
  <si>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</si>
  <si>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</si>
  <si>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</si>
  <si>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</si>
  <si>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</si>
  <si>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</si>
  <si>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</si>
  <si>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</si>
  <si>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</si>
  <si>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</si>
  <si>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</si>
  <si>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</si>
  <si>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</si>
  <si>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</si>
  <si>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</si>
  <si>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</si>
  <si>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</si>
  <si>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</si>
  <si>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</si>
  <si>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</si>
  <si>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</si>
  <si>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</si>
  <si>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</si>
  <si>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</si>
  <si>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</si>
  <si>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</si>
  <si>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</si>
  <si>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</si>
  <si>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</si>
  <si>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</si>
  <si>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</si>
  <si>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</si>
  <si>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</si>
  <si>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</si>
  <si>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</si>
  <si>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</si>
  <si>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</si>
  <si>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</si>
  <si>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</si>
  <si>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</si>
  <si>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</si>
  <si>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</si>
  <si>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</si>
  <si>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</si>
  <si>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</si>
  <si>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</si>
  <si>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</si>
  <si>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</si>
  <si>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</si>
  <si>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</si>
  <si>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</si>
  <si>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</si>
  <si>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</si>
  <si>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</si>
  <si>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</si>
  <si>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</si>
  <si>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</si>
  <si>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</si>
  <si>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</si>
  <si>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</si>
  <si>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</si>
  <si>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</si>
  <si>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</si>
  <si>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</si>
  <si>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</si>
  <si>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</si>
  <si>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</si>
  <si>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</si>
  <si>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</si>
  <si>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</si>
  <si>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</si>
  <si>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</si>
  <si>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</si>
  <si>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</si>
  <si>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</si>
  <si>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</si>
  <si>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</si>
  <si>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</si>
  <si>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</si>
  <si>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</si>
  <si>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</si>
  <si>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</si>
  <si>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</si>
  <si>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</si>
  <si>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</si>
  <si>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</si>
  <si>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</si>
  <si>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</si>
  <si>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</si>
  <si>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</si>
  <si>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</si>
  <si>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</si>
  <si>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</si>
  <si>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</si>
  <si>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</si>
  <si>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</si>
  <si>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</si>
  <si>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</si>
  <si>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</si>
  <si>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</si>
  <si>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</si>
  <si>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</si>
  <si>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</si>
  <si>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</si>
  <si>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</si>
  <si>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</si>
  <si>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</si>
  <si>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</si>
  <si>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</si>
  <si>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</si>
  <si>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</si>
  <si>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</si>
  <si>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</si>
  <si>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</si>
  <si>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</si>
  <si>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</si>
  <si>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</si>
  <si>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</si>
  <si>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</si>
  <si>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</si>
  <si>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</si>
  <si>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</si>
  <si>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</si>
  <si>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</si>
  <si>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</si>
  <si>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</si>
  <si>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</si>
  <si>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</si>
  <si>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</si>
  <si>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</si>
  <si>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</si>
  <si>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</si>
  <si>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</si>
  <si>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</si>
  <si>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</si>
  <si>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</si>
  <si>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</si>
  <si>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</si>
  <si>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</si>
  <si>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</si>
  <si>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</si>
  <si>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</si>
  <si>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</si>
  <si>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</si>
  <si>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</si>
  <si>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</si>
  <si>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</si>
  <si>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</si>
  <si>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</si>
  <si>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</si>
  <si>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</si>
  <si>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</si>
  <si>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</si>
  <si>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</si>
  <si>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</si>
  <si>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</si>
  <si>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</si>
  <si>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</si>
  <si>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</si>
  <si>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</si>
  <si>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</si>
  <si>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</si>
  <si>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</si>
  <si>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</si>
  <si>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</si>
  <si>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</si>
  <si>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</si>
  <si>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</si>
  <si>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</si>
  <si>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</si>
  <si>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</si>
  <si>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</si>
  <si>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</si>
  <si>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</si>
  <si>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</si>
  <si>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</si>
  <si>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</si>
  <si>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</si>
  <si>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</si>
  <si>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</si>
  <si>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</si>
  <si>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</si>
  <si>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</si>
  <si>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</si>
  <si>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</si>
  <si>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</si>
  <si>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</si>
  <si>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</si>
  <si>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</si>
  <si>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</si>
  <si>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</si>
  <si>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</si>
  <si>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</si>
  <si>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</si>
  <si>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</si>
  <si>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</si>
  <si>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</si>
  <si>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</si>
  <si>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</si>
  <si>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</si>
  <si>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</si>
  <si>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</si>
  <si>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</si>
  <si>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</si>
  <si>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</si>
  <si>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</si>
  <si>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</si>
  <si>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</si>
  <si>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</si>
  <si>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</si>
  <si>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</si>
  <si>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</si>
  <si>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</si>
  <si>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</si>
  <si>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</si>
  <si>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</si>
  <si>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</si>
  <si>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</si>
  <si>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</si>
  <si>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</si>
  <si>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</si>
  <si>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</si>
  <si>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</si>
  <si>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</si>
  <si>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</si>
  <si>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</si>
  <si>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</si>
  <si>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</si>
  <si>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</si>
  <si>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</si>
  <si>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</si>
  <si>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</si>
  <si>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</si>
  <si>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</si>
  <si>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</si>
  <si>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</si>
  <si>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</si>
  <si>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</si>
  <si>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</si>
  <si>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</si>
  <si>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</si>
  <si>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</si>
  <si>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</si>
  <si>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</si>
  <si>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</si>
  <si>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</si>
  <si>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</si>
  <si>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</si>
  <si>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</si>
  <si>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</si>
  <si>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</si>
  <si>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</si>
  <si>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</si>
  <si>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</si>
  <si>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</si>
  <si>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</si>
  <si>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</si>
  <si>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</si>
  <si>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</si>
  <si>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</si>
  <si>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</si>
  <si>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</si>
  <si>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</si>
  <si>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</si>
  <si>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</si>
  <si>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</si>
  <si>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</si>
  <si>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</si>
  <si>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</si>
  <si>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</si>
  <si>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</si>
  <si>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</si>
  <si>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</si>
  <si>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</si>
  <si>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</si>
  <si>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</si>
  <si>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</si>
  <si>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</si>
  <si>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</si>
  <si>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</si>
  <si>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</si>
  <si>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</si>
  <si>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</si>
  <si>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</si>
  <si>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</si>
  <si>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</si>
  <si>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</si>
  <si>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</si>
  <si>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</si>
  <si>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</si>
  <si>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</si>
  <si>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</si>
  <si>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</si>
  <si>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</si>
  <si>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</si>
  <si>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</si>
  <si>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</si>
  <si>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</si>
  <si>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</si>
  <si>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</si>
  <si>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</si>
  <si>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</si>
  <si>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</si>
  <si>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</si>
  <si>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</si>
  <si>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</si>
  <si>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</si>
  <si>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</si>
  <si>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</si>
  <si>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</si>
  <si>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</si>
  <si>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</si>
  <si>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</si>
  <si>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</si>
  <si>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</si>
  <si>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</si>
  <si>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</si>
  <si>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</si>
  <si>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</si>
  <si>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</si>
  <si>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</si>
  <si>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</si>
  <si>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</si>
  <si>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</si>
  <si>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</si>
  <si>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</si>
  <si>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</si>
  <si>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</si>
  <si>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</si>
  <si>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</si>
  <si>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</si>
  <si>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</si>
  <si>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</si>
  <si>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</si>
  <si>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</si>
  <si>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</si>
  <si>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</si>
  <si>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</si>
  <si>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</si>
  <si>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</si>
  <si>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</si>
  <si>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</si>
  <si>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</si>
  <si>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</si>
  <si>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</si>
  <si>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</si>
  <si>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</si>
  <si>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</si>
  <si>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</si>
  <si>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</si>
  <si>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</si>
  <si>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</si>
  <si>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</si>
  <si>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</si>
  <si>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</si>
  <si>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</si>
  <si>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</si>
  <si>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</si>
  <si>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</si>
  <si>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</si>
  <si>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</si>
  <si>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</si>
  <si>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</si>
  <si>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</si>
  <si>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</si>
  <si>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</si>
  <si>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</si>
  <si>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</si>
  <si>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</si>
  <si>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</si>
  <si>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</si>
  <si>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</si>
  <si>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</si>
  <si>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</si>
  <si>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</si>
  <si>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</si>
  <si>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</si>
  <si>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</si>
  <si>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</si>
  <si>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</si>
  <si>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</si>
  <si>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</si>
  <si>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</si>
  <si>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</si>
  <si>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</si>
  <si>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</si>
  <si>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</si>
  <si>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</si>
  <si>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</si>
  <si>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</si>
  <si>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</si>
  <si>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</si>
  <si>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</si>
  <si>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</si>
  <si>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</si>
  <si>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</si>
  <si>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</si>
  <si>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</si>
  <si>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</si>
  <si>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</si>
  <si>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</si>
  <si>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</si>
  <si>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</si>
  <si>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</si>
  <si>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</si>
  <si>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</si>
  <si>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</si>
  <si>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</si>
  <si>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</si>
  <si>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</si>
  <si>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</si>
  <si>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</si>
  <si>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</si>
  <si>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</si>
  <si>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</si>
  <si>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</si>
  <si>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</si>
  <si>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</si>
  <si>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</si>
  <si>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</si>
  <si>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</si>
  <si>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</si>
  <si>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</si>
  <si>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</si>
  <si>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</si>
  <si>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</si>
  <si>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</si>
  <si>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</si>
  <si>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</si>
  <si>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</si>
  <si>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</si>
  <si>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</si>
  <si>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</si>
  <si>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</si>
  <si>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</si>
  <si>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</si>
  <si>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</si>
  <si>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</si>
  <si>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</si>
  <si>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</si>
  <si>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</si>
  <si>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</si>
  <si>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</si>
  <si>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</si>
  <si>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</si>
  <si>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</si>
  <si>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</si>
  <si>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</si>
  <si>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</si>
  <si>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</si>
  <si>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</si>
  <si>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</si>
  <si>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</si>
  <si>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</si>
  <si>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</si>
  <si>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</si>
  <si>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</si>
  <si>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</si>
  <si>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</si>
  <si>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</si>
  <si>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</si>
  <si>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</si>
  <si>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</si>
  <si>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</si>
  <si>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</si>
  <si>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</si>
  <si>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</si>
  <si>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</si>
  <si>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</si>
  <si>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</si>
  <si>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</si>
  <si>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</si>
  <si>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</si>
  <si>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</si>
  <si>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</si>
  <si>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</si>
  <si>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</si>
  <si>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</si>
  <si>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</si>
  <si>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</si>
  <si>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</si>
  <si>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</si>
  <si>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</si>
  <si>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</si>
  <si>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</si>
  <si>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</si>
  <si>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</si>
  <si>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</si>
  <si>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</si>
  <si>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</si>
  <si>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</si>
  <si>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</si>
  <si>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</si>
  <si>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</si>
  <si>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</si>
  <si>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</si>
  <si>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</si>
  <si>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</si>
  <si>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</si>
  <si>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</si>
  <si>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</si>
  <si>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</si>
  <si>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</si>
  <si>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</si>
  <si>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</si>
  <si>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</si>
  <si>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</si>
  <si>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</si>
  <si>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</si>
  <si>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</si>
  <si>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</si>
  <si>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</si>
  <si>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</si>
  <si>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</si>
  <si>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</si>
  <si>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</si>
  <si>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</si>
  <si>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</si>
  <si>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</si>
  <si>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</si>
  <si>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</si>
  <si>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</si>
  <si>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</si>
  <si>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</si>
  <si>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</si>
  <si>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</si>
  <si>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</si>
  <si>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</si>
  <si>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</si>
  <si>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</si>
  <si>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</si>
  <si>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</si>
  <si>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</si>
  <si>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</si>
  <si>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</si>
  <si>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</si>
  <si>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</si>
  <si>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</si>
  <si>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</si>
  <si>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</si>
  <si>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</si>
  <si>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</si>
  <si>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</si>
  <si>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</si>
  <si>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</si>
  <si>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</si>
  <si>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</si>
  <si>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</si>
  <si>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</si>
  <si>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</si>
  <si>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</si>
  <si>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</si>
  <si>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</si>
  <si>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</si>
  <si>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</si>
  <si>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</si>
  <si>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</si>
  <si>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</si>
  <si>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</si>
  <si>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</si>
  <si>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</si>
  <si>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</si>
  <si>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</si>
  <si>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</si>
  <si>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</si>
  <si>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</si>
  <si>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</si>
  <si>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</si>
  <si>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</si>
  <si>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</si>
  <si>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</si>
  <si>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</si>
  <si>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</si>
  <si>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</si>
  <si>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</si>
  <si>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</si>
  <si>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</si>
  <si>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</si>
  <si>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</si>
  <si>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</si>
  <si>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</si>
  <si>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</si>
  <si>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</si>
  <si>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</si>
  <si>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</si>
  <si>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</si>
  <si>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</si>
  <si>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</si>
  <si>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</si>
  <si>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</si>
  <si>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</si>
  <si>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</si>
  <si>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</si>
  <si>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</si>
  <si>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</si>
  <si>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</si>
  <si>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</si>
  <si>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</si>
  <si>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</si>
  <si>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</si>
  <si>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</si>
  <si>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</si>
  <si>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</si>
  <si>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</si>
  <si>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</si>
  <si>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</si>
  <si>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</si>
  <si>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</si>
  <si>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</si>
  <si>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</si>
  <si>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</si>
  <si>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</si>
  <si>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</si>
  <si>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</si>
  <si>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</si>
  <si>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</si>
  <si>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</si>
  <si>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</si>
  <si>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</si>
  <si>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</si>
  <si>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</si>
  <si>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</si>
  <si>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</si>
  <si>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</si>
  <si>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</si>
  <si>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</si>
  <si>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</si>
  <si>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</si>
  <si>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</si>
  <si>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</si>
  <si>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</si>
  <si>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</si>
  <si>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</si>
  <si>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</si>
  <si>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</si>
  <si>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</si>
  <si>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</si>
  <si>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</si>
  <si>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</si>
  <si>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</si>
  <si>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</si>
  <si>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</si>
  <si>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</si>
  <si>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</si>
  <si>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</si>
  <si>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</si>
  <si>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</si>
  <si>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</si>
  <si>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</si>
  <si>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</si>
  <si>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</si>
  <si>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</si>
  <si>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</si>
  <si>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</si>
  <si>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</si>
  <si>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</si>
  <si>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</si>
  <si>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</si>
  <si>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</si>
  <si>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</si>
  <si>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</si>
  <si>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</si>
  <si>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</si>
  <si>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</si>
  <si>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</si>
  <si>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</si>
  <si>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</si>
  <si>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</si>
  <si>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</si>
  <si>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</si>
  <si>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</si>
  <si>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</si>
  <si>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</si>
  <si>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</si>
  <si>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</si>
  <si>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</si>
  <si>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</si>
  <si>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</si>
  <si>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</si>
  <si>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</si>
  <si>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</si>
  <si>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</si>
  <si>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</si>
  <si>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</si>
  <si>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</si>
  <si>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</si>
  <si>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</si>
  <si>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</si>
  <si>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</si>
  <si>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</si>
  <si>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</si>
  <si>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</si>
  <si>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</si>
  <si>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</si>
  <si>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</si>
  <si>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</si>
  <si>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</si>
  <si>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</si>
  <si>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</si>
  <si>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</si>
  <si>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</si>
  <si>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</si>
  <si>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</si>
  <si>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</si>
  <si>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</si>
  <si>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</si>
  <si>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</si>
  <si>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</si>
  <si>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</si>
  <si>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</si>
  <si>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</si>
  <si>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</si>
  <si>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</si>
  <si>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</si>
  <si>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</si>
  <si>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</si>
  <si>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</si>
  <si>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</si>
  <si>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</si>
  <si>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</si>
  <si>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</si>
  <si>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</si>
  <si>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</si>
  <si>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</si>
  <si>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</si>
  <si>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</si>
  <si>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</si>
  <si>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</si>
  <si>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</si>
  <si>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</si>
  <si>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</si>
  <si>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</si>
  <si>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</si>
  <si>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</si>
  <si>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</si>
  <si>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</si>
  <si>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</si>
  <si>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</si>
  <si>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</si>
  <si>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</si>
  <si>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</si>
  <si>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</si>
  <si>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</si>
  <si>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</si>
  <si>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</si>
  <si>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</si>
  <si>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</si>
  <si>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</si>
  <si>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</si>
  <si>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</si>
  <si>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</si>
  <si>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</si>
  <si>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</si>
  <si>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</si>
  <si>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</si>
  <si>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</si>
  <si>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</si>
  <si>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</si>
  <si>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</si>
  <si>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</si>
  <si>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</si>
  <si>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</si>
  <si>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</si>
  <si>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</si>
  <si>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</si>
  <si>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</si>
  <si>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</si>
  <si>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</si>
  <si>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</si>
  <si>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</si>
  <si>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</si>
  <si>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</si>
  <si>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</si>
  <si>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</si>
  <si>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</si>
  <si>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</si>
  <si>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</si>
  <si>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</si>
  <si>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</si>
  <si>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</si>
  <si>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</si>
  <si>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</si>
  <si>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</si>
  <si>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</si>
  <si>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</si>
  <si>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</si>
  <si>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</si>
  <si>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</si>
  <si>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</si>
  <si>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</si>
  <si>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</si>
  <si>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</si>
  <si>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</si>
  <si>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</si>
  <si>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</si>
  <si>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</si>
  <si>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</si>
  <si>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</si>
  <si>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</si>
  <si>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</si>
  <si>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</si>
  <si>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</si>
  <si>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</si>
  <si>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</si>
  <si>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</si>
  <si>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</si>
  <si>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</si>
  <si>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</si>
  <si>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</si>
  <si>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</si>
  <si>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</si>
  <si>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</si>
  <si>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</si>
  <si>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</si>
  <si>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</si>
  <si>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</si>
  <si>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</si>
  <si>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</si>
  <si>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</si>
  <si>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</si>
  <si>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</si>
  <si>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</si>
  <si>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</si>
  <si>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</si>
  <si>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</si>
  <si>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</si>
  <si>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</si>
  <si>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</si>
  <si>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</si>
  <si>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</si>
  <si>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</si>
  <si>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</si>
  <si>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</si>
  <si>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</si>
  <si>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</si>
  <si>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</si>
  <si>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</si>
  <si>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</si>
  <si>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</si>
  <si>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</si>
  <si>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</si>
  <si>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</si>
  <si>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</si>
  <si>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</si>
  <si>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</si>
  <si>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</si>
  <si>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</si>
  <si>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</si>
  <si>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</si>
  <si>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</si>
  <si>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</si>
  <si>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</si>
  <si>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</si>
  <si>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</si>
  <si>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</si>
  <si>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</si>
  <si>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</si>
  <si>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</si>
  <si>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</si>
  <si>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</si>
  <si>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</si>
  <si>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</si>
  <si>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</si>
  <si>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</si>
  <si>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</si>
  <si>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</si>
  <si>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</si>
  <si>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</si>
  <si>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</si>
  <si>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</si>
  <si>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</si>
  <si>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</si>
  <si>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</si>
  <si>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</si>
  <si>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</si>
  <si>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</si>
  <si>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</si>
  <si>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</si>
  <si>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</si>
  <si>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</si>
  <si>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</si>
  <si>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</si>
  <si>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</si>
  <si>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</si>
  <si>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</si>
  <si>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</si>
  <si>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</si>
  <si>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</si>
  <si>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</si>
  <si>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</si>
  <si>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</si>
  <si>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</si>
  <si>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</si>
  <si>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</si>
  <si>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</si>
  <si>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</si>
  <si>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</si>
  <si>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</si>
  <si>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</si>
  <si>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</si>
  <si>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</si>
  <si>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</si>
  <si>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</si>
  <si>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</si>
  <si>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</si>
  <si>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</si>
  <si>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</si>
  <si>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</si>
  <si>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</si>
  <si>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</si>
  <si>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</si>
  <si>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</si>
  <si>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</si>
  <si>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</si>
  <si>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</si>
  <si>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</si>
  <si>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</si>
  <si>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</si>
  <si>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</si>
  <si>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</si>
  <si>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</si>
  <si>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</si>
  <si>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</si>
  <si>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</si>
  <si>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</si>
  <si>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</si>
  <si>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</si>
  <si>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</si>
  <si>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</si>
  <si>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</si>
  <si>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</si>
  <si>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</si>
  <si>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</si>
  <si>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</si>
  <si>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</si>
  <si>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</si>
  <si>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</si>
  <si>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</si>
  <si>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</si>
  <si>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</si>
  <si>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</si>
  <si>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</si>
  <si>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</si>
  <si>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</si>
  <si>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</si>
  <si>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</si>
  <si>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</si>
  <si>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</si>
  <si>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</si>
  <si>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</si>
  <si>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</si>
  <si>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</si>
  <si>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</si>
  <si>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</si>
  <si>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</si>
  <si>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</si>
  <si>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</si>
  <si>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</si>
  <si>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</si>
  <si>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</si>
  <si>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</si>
  <si>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</si>
  <si>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</si>
  <si>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</si>
  <si>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</si>
  <si>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</si>
  <si>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</si>
  <si>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</si>
  <si>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</si>
  <si>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</si>
  <si>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</si>
  <si>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</si>
  <si>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</si>
  <si>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</si>
  <si>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</si>
  <si>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</si>
  <si>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</si>
  <si>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</si>
  <si>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</si>
  <si>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</si>
  <si>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</si>
  <si>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</si>
  <si>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</si>
  <si>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</si>
  <si>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</si>
  <si>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</si>
  <si>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</si>
  <si>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</si>
  <si>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</si>
  <si>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</si>
  <si>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</si>
  <si>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</si>
  <si>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</si>
  <si>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</si>
  <si>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</si>
  <si>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</si>
  <si>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</si>
  <si>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</si>
  <si>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</si>
  <si>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</si>
  <si>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</si>
  <si>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</si>
  <si>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</si>
  <si>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</si>
  <si>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</si>
  <si>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</si>
  <si>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</si>
  <si>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</si>
  <si>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</si>
  <si>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</si>
  <si>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</si>
  <si>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</si>
  <si>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</si>
  <si>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</si>
  <si>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</si>
  <si>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</si>
  <si>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</si>
  <si>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</si>
  <si>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</si>
  <si>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</si>
  <si>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</si>
  <si>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</si>
  <si>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</si>
  <si>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</si>
  <si>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</si>
  <si>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</si>
  <si>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</si>
  <si>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</si>
  <si>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</si>
  <si>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</si>
  <si>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</si>
  <si>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</si>
  <si>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</si>
  <si>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</si>
  <si>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</si>
  <si>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</si>
  <si>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</si>
  <si>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</si>
  <si>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</si>
  <si>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</si>
  <si>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</si>
  <si>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</si>
  <si>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</si>
  <si>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</si>
  <si>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</si>
  <si>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</si>
  <si>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</si>
  <si>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</si>
  <si>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</si>
  <si>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</si>
  <si>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</si>
  <si>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</si>
  <si>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</si>
  <si>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</si>
  <si>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</si>
  <si>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</si>
  <si>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</si>
  <si>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</si>
  <si>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</si>
  <si>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</si>
  <si>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</si>
  <si>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</si>
  <si>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</si>
  <si>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</si>
  <si>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</si>
  <si>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</si>
  <si>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</si>
  <si>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</si>
  <si>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</si>
  <si>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</si>
  <si>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</si>
  <si>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</si>
  <si>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</si>
  <si>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</si>
  <si>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</si>
  <si>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</si>
  <si>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</si>
  <si>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</si>
  <si>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</si>
  <si>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</si>
  <si>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</si>
  <si>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</si>
  <si>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</si>
  <si>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</si>
  <si>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</si>
  <si>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</si>
  <si>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</si>
  <si>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</si>
  <si>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</si>
  <si>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</si>
  <si>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</si>
  <si>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</si>
  <si>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</si>
  <si>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</si>
  <si>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</si>
  <si>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</si>
  <si>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</si>
  <si>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</si>
  <si>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</si>
  <si>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</si>
  <si>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</si>
  <si>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</si>
  <si>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</si>
  <si>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</si>
  <si>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</si>
  <si>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</si>
  <si>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</si>
  <si>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</si>
  <si>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</si>
  <si>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</si>
  <si>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</si>
  <si>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</si>
  <si>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</si>
  <si>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</si>
  <si>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</si>
  <si>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</si>
  <si>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</si>
  <si>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</si>
  <si>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</si>
  <si>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</si>
  <si>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</si>
  <si>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</si>
  <si>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</si>
  <si>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</si>
  <si>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</si>
  <si>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</si>
  <si>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</si>
  <si>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</si>
  <si>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</si>
  <si>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</si>
  <si>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</si>
  <si>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</si>
  <si>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</si>
  <si>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</si>
  <si>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</si>
  <si>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</si>
  <si>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</si>
  <si>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</si>
  <si>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</si>
  <si>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</si>
  <si>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</si>
  <si>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</si>
  <si>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</si>
  <si>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</si>
  <si>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</si>
  <si>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</si>
  <si>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</si>
  <si>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</si>
  <si>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</si>
  <si>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</si>
  <si>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</si>
  <si>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</si>
  <si>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</si>
  <si>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</si>
  <si>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</si>
  <si>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</si>
  <si>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</si>
  <si>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</si>
  <si>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</si>
  <si>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</si>
  <si>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</si>
  <si>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</si>
  <si>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</si>
  <si>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</si>
  <si>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</si>
  <si>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</si>
  <si>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</si>
  <si>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</si>
  <si>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</si>
  <si>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</si>
  <si>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</si>
  <si>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</si>
  <si>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</si>
  <si>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</si>
  <si>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</si>
  <si>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</si>
  <si>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</si>
  <si>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</si>
  <si>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</si>
  <si>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</si>
  <si>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</si>
  <si>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</si>
  <si>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</si>
  <si>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</si>
  <si>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</si>
  <si>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</si>
  <si>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</si>
  <si>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</si>
  <si>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</si>
  <si>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</si>
  <si>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</si>
  <si>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</si>
  <si>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</si>
  <si>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</si>
  <si>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</si>
  <si>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</si>
  <si>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</si>
  <si>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</si>
  <si>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</si>
  <si>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</si>
  <si>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</si>
  <si>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</si>
  <si>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</si>
  <si>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</si>
  <si>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</si>
  <si>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</si>
  <si>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</si>
  <si>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</si>
  <si>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</si>
  <si>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</si>
  <si>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</si>
  <si>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</si>
  <si>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</si>
  <si>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</si>
  <si>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</si>
  <si>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</si>
  <si>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</si>
  <si>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</si>
  <si>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</si>
  <si>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</si>
  <si>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</si>
  <si>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</si>
  <si>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</si>
  <si>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</si>
  <si>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</si>
  <si>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</si>
  <si>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</si>
  <si>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</si>
  <si>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</si>
  <si>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</si>
  <si>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</si>
  <si>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</si>
  <si>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</si>
  <si>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</si>
  <si>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</si>
  <si>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</si>
  <si>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</si>
  <si>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</si>
  <si>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</si>
  <si>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</si>
  <si>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</si>
  <si>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</si>
  <si>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</si>
  <si>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</si>
  <si>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</si>
  <si>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</si>
  <si>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</si>
  <si>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</si>
  <si>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</si>
  <si>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</si>
  <si>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</si>
  <si>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</si>
  <si>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</si>
  <si>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</si>
  <si>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</si>
  <si>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</si>
  <si>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</si>
  <si>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</si>
  <si>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</si>
  <si>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</si>
  <si>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</si>
  <si>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</si>
  <si>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</si>
  <si>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</si>
  <si>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</si>
  <si>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</si>
  <si>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</si>
  <si>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</si>
  <si>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</si>
  <si>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</si>
  <si>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</si>
  <si>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</si>
  <si>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</si>
  <si>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</si>
  <si>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</si>
  <si>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</si>
  <si>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</si>
  <si>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</si>
  <si>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</si>
  <si>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</si>
  <si>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</si>
  <si>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</si>
  <si>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</si>
  <si>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</si>
  <si>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</si>
  <si>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</si>
  <si>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</si>
  <si>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</si>
  <si>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</si>
  <si>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</si>
  <si>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</si>
  <si>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</si>
  <si>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</si>
  <si>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</si>
  <si>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</si>
  <si>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</si>
  <si>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</si>
  <si>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</si>
  <si>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</si>
  <si>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</si>
  <si>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</si>
  <si>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</si>
  <si>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</si>
  <si>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</si>
  <si>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</si>
  <si>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</si>
  <si>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</si>
  <si>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</si>
  <si>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</si>
  <si>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</si>
  <si>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</si>
  <si>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</si>
  <si>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</si>
  <si>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</si>
  <si>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</si>
  <si>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</si>
  <si>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</si>
  <si>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</si>
  <si>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</si>
  <si>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</si>
  <si>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</si>
  <si>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</si>
  <si>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</si>
  <si>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</si>
  <si>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</si>
  <si>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</si>
  <si>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</si>
  <si>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</si>
  <si>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</si>
  <si>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</si>
  <si>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</si>
  <si>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</si>
  <si>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</si>
  <si>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</si>
  <si>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</si>
  <si>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</si>
  <si>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</si>
  <si>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</si>
  <si>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</si>
  <si>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</si>
  <si>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</si>
  <si>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</si>
  <si>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</si>
  <si>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</si>
  <si>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</si>
  <si>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</si>
  <si>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</si>
  <si>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</si>
  <si>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</si>
  <si>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</si>
  <si>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</si>
  <si>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</si>
  <si>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</si>
  <si>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</si>
  <si>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</si>
  <si>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</si>
  <si>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</si>
  <si>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</si>
  <si>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</si>
  <si>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</si>
  <si>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</si>
  <si>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</si>
  <si>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</si>
  <si>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</si>
  <si>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</si>
  <si>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</si>
  <si>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</si>
  <si>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</si>
  <si>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</si>
  <si>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</si>
  <si>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</si>
  <si>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</si>
  <si>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</si>
  <si>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</si>
  <si>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</si>
  <si>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</si>
  <si>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</si>
  <si>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</si>
  <si>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</si>
  <si>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</si>
  <si>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</si>
  <si>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</si>
  <si>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</si>
  <si>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</si>
  <si>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</si>
  <si>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</si>
  <si>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</si>
  <si>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</si>
  <si>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</si>
  <si>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</si>
  <si>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</si>
  <si>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</si>
  <si>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</si>
  <si>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</si>
  <si>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</si>
  <si>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</si>
  <si>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</si>
  <si>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</si>
  <si>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</si>
  <si>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</si>
  <si>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</si>
  <si>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</si>
  <si>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</si>
  <si>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</si>
  <si>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</si>
  <si>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</si>
  <si>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</si>
  <si>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</si>
  <si>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</si>
  <si>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</si>
  <si>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</si>
  <si>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</si>
  <si>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</si>
  <si>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</si>
  <si>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</si>
  <si>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</si>
  <si>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</si>
  <si>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</si>
  <si>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</si>
  <si>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</si>
  <si>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</si>
  <si>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</si>
  <si>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</si>
  <si>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</si>
  <si>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</si>
  <si>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</si>
  <si>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</si>
  <si>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</si>
  <si>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</si>
  <si>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</si>
  <si>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</si>
  <si>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</si>
  <si>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</si>
  <si>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</si>
  <si>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</si>
  <si>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</si>
  <si>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</si>
  <si>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</si>
  <si>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</si>
  <si>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</si>
  <si>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</si>
  <si>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</si>
  <si>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</si>
  <si>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</si>
  <si>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</si>
  <si>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</si>
  <si>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</si>
  <si>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</si>
  <si>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</si>
  <si>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</si>
  <si>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</si>
  <si>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</si>
  <si>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</si>
  <si>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</si>
  <si>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</si>
  <si>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</si>
  <si>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</si>
  <si>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</si>
  <si>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</si>
  <si>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</si>
  <si>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</si>
  <si>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</si>
  <si>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</si>
  <si>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</si>
  <si>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</si>
  <si>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</si>
  <si>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</si>
  <si>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</si>
  <si>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</si>
  <si>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</si>
  <si>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</si>
  <si>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</si>
  <si>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</si>
  <si>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</si>
  <si>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</si>
  <si>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</si>
  <si>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</si>
  <si>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</si>
  <si>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</si>
  <si>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</si>
  <si>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</si>
  <si>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</si>
  <si>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</si>
  <si>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</si>
  <si>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</si>
  <si>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</si>
  <si>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</si>
  <si>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</si>
  <si>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</si>
  <si>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</si>
  <si>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</si>
  <si>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</si>
  <si>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</si>
  <si>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</si>
  <si>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</si>
  <si>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</si>
  <si>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</si>
  <si>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</si>
  <si>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</si>
  <si>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</si>
  <si>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</si>
  <si>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</si>
  <si>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</si>
  <si>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</si>
  <si>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</si>
  <si>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</si>
  <si>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</si>
  <si>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</si>
  <si>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</si>
  <si>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</si>
  <si>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</si>
  <si>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</si>
  <si>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</si>
  <si>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</si>
  <si>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</si>
  <si>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</si>
  <si>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</si>
  <si>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</si>
  <si>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</si>
  <si>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</si>
  <si>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</si>
  <si>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</si>
  <si>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</si>
  <si>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</si>
  <si>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</si>
  <si>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</si>
  <si>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</si>
  <si>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</si>
  <si>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</si>
  <si>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</si>
  <si>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</si>
  <si>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</si>
  <si>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</si>
  <si>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</si>
  <si>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</si>
  <si>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</si>
  <si>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</si>
  <si>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</si>
  <si>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</si>
  <si>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</si>
  <si>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</si>
  <si>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</si>
  <si>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</si>
  <si>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</si>
  <si>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</si>
  <si>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</si>
  <si>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</si>
  <si>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</si>
  <si>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</si>
  <si>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</si>
  <si>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</si>
  <si>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</si>
  <si>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</si>
  <si>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</si>
  <si>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</si>
  <si>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</si>
  <si>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</si>
  <si>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</si>
  <si>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</si>
  <si>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</si>
  <si>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</si>
  <si>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</si>
  <si>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</si>
  <si>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</si>
  <si>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</si>
  <si>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</si>
  <si>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</si>
  <si>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</si>
  <si>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</si>
  <si>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</si>
  <si>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</si>
  <si>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</si>
  <si>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</si>
  <si>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</si>
  <si>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</si>
  <si>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</si>
  <si>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</si>
  <si>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</si>
  <si>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</si>
  <si>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</si>
  <si>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</si>
  <si>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</si>
  <si>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</si>
  <si>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</si>
  <si>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</si>
  <si>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</si>
  <si>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</si>
  <si>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</si>
  <si>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</si>
  <si>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</si>
  <si>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</si>
  <si>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</si>
  <si>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</si>
  <si>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</si>
  <si>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</si>
  <si>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</si>
  <si>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</si>
  <si>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</si>
  <si>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</si>
  <si>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</si>
  <si>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</si>
  <si>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</si>
  <si>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</si>
  <si>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</si>
  <si>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</si>
  <si>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</si>
  <si>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</si>
  <si>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</si>
  <si>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</si>
  <si>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</si>
  <si>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</si>
  <si>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</si>
  <si>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</si>
  <si>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</si>
  <si>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</si>
  <si>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</si>
  <si>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</si>
  <si>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</si>
  <si>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</si>
  <si>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</si>
  <si>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</si>
  <si>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</si>
  <si>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</si>
  <si>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</si>
  <si>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</si>
  <si>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</si>
  <si>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</si>
  <si>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</si>
  <si>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</si>
  <si>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</si>
  <si>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</si>
  <si>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</si>
  <si>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</si>
  <si>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</si>
  <si>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</si>
  <si>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</si>
  <si>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</si>
  <si>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</si>
  <si>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</si>
  <si>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</si>
  <si>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</si>
  <si>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</si>
  <si>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</si>
  <si>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</si>
  <si>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</si>
  <si>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</si>
  <si>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</si>
  <si>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</si>
  <si>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</si>
  <si>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</si>
  <si>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</si>
  <si>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</si>
  <si>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</si>
  <si>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</si>
  <si>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</si>
  <si>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</si>
  <si>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</si>
  <si>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</si>
  <si>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</si>
  <si>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</si>
  <si>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</si>
  <si>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</si>
  <si>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</si>
  <si>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</si>
  <si>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</si>
  <si>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</si>
  <si>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</si>
  <si>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</si>
  <si>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</si>
  <si>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</si>
  <si>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</si>
  <si>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</si>
  <si>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</si>
  <si>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</si>
  <si>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</si>
  <si>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</si>
  <si>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</si>
  <si>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</si>
  <si>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</si>
  <si>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</si>
  <si>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</si>
  <si>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</si>
  <si>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</si>
  <si>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</si>
  <si>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</si>
  <si>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</si>
  <si>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</si>
  <si>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</si>
  <si>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</si>
  <si>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</si>
  <si>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</si>
  <si>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</si>
  <si>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</si>
  <si>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</si>
  <si>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</si>
  <si>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</si>
  <si>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</si>
  <si>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</si>
  <si>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</si>
  <si>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</si>
  <si>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</si>
  <si>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</si>
  <si>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</si>
  <si>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</si>
  <si>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</si>
  <si>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</si>
  <si>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</si>
  <si>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</si>
  <si>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</si>
  <si>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</si>
  <si>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</si>
  <si>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</si>
  <si>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</si>
  <si>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</si>
  <si>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</si>
  <si>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</si>
  <si>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</si>
  <si>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</si>
  <si>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</si>
  <si>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</si>
  <si>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</si>
  <si>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</si>
  <si>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</si>
  <si>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</si>
  <si>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</si>
  <si>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</si>
  <si>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</si>
  <si>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</si>
  <si>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</si>
  <si>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</si>
  <si>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</si>
  <si>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</si>
  <si>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</si>
  <si>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</si>
  <si>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</si>
  <si>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</si>
  <si>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</si>
  <si>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</si>
  <si>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</si>
  <si>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</si>
  <si>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</si>
  <si>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</si>
  <si>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</si>
  <si>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</si>
  <si>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</si>
  <si>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</si>
  <si>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</si>
  <si>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</si>
  <si>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</si>
  <si>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</si>
  <si>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</si>
  <si>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</si>
  <si>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</si>
  <si>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</si>
  <si>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</si>
  <si>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</si>
  <si>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</si>
  <si>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</si>
  <si>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</si>
  <si>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</si>
  <si>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</si>
  <si>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</si>
  <si>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</si>
  <si>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</si>
  <si>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</si>
  <si>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</si>
  <si>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</si>
  <si>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</si>
  <si>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</si>
  <si>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</si>
  <si>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</si>
  <si>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</si>
  <si>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</si>
  <si>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</si>
  <si>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</si>
  <si>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</si>
  <si>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</si>
  <si>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</si>
  <si>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</si>
  <si>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</si>
  <si>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</si>
  <si>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</si>
  <si>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</si>
  <si>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</si>
  <si>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</si>
  <si>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</si>
  <si>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</si>
  <si>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</si>
  <si>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</si>
  <si>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</si>
  <si>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</si>
  <si>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</si>
  <si>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</si>
  <si>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</si>
  <si>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</si>
  <si>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</si>
  <si>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</si>
  <si>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</si>
  <si>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</si>
  <si>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</si>
  <si>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</si>
  <si>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</si>
  <si>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</si>
  <si>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</si>
  <si>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</si>
  <si>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</si>
  <si>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</si>
  <si>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</si>
  <si>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</si>
  <si>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</si>
  <si>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</si>
  <si>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</si>
  <si>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</si>
  <si>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</si>
  <si>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</si>
  <si>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</si>
  <si>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</si>
  <si>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</si>
  <si>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</si>
  <si>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</si>
  <si>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</si>
  <si>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</si>
  <si>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</si>
  <si>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</si>
  <si>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</si>
  <si>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</si>
  <si>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</si>
  <si>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</si>
  <si>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</si>
  <si>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</si>
  <si>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</si>
  <si>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</si>
  <si>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</si>
  <si>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</si>
  <si>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</si>
  <si>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</si>
  <si>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</si>
  <si>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</si>
  <si>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</si>
  <si>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</si>
  <si>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</si>
  <si>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</si>
  <si>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</si>
  <si>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</si>
  <si>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</si>
  <si>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</si>
  <si>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</si>
  <si>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</si>
  <si>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</si>
  <si>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</si>
  <si>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</si>
  <si>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</si>
  <si>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</si>
  <si>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</si>
  <si>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</si>
  <si>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</si>
  <si>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</si>
  <si>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</si>
  <si>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</si>
  <si>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</si>
  <si>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</si>
  <si>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</si>
  <si>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</si>
  <si>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</si>
  <si>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</si>
  <si>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</si>
  <si>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</si>
  <si>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</si>
  <si>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</si>
  <si>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</si>
  <si>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</si>
  <si>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</si>
  <si>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</si>
  <si>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</si>
  <si>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</si>
  <si>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</si>
  <si>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</si>
  <si>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</si>
  <si>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</si>
  <si>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</si>
  <si>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</si>
  <si>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</si>
  <si>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</si>
  <si>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</si>
  <si>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</si>
  <si>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</si>
  <si>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</si>
  <si>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</si>
  <si>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</si>
  <si>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</si>
  <si>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</si>
  <si>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</si>
  <si>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</si>
  <si>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</si>
  <si>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</si>
  <si>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</si>
  <si>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</si>
  <si>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</si>
  <si>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</si>
  <si>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</si>
  <si>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</si>
  <si>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</si>
  <si>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</si>
  <si>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</si>
  <si>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</si>
  <si>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</si>
  <si>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</si>
  <si>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</si>
  <si>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</si>
  <si>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</si>
  <si>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</si>
  <si>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</si>
  <si>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</si>
  <si>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</si>
  <si>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</si>
  <si>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</si>
  <si>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</si>
  <si>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</si>
  <si>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</si>
  <si>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</si>
  <si>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</si>
  <si>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</si>
  <si>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</si>
  <si>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</si>
  <si>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</si>
  <si>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</si>
  <si>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</si>
  <si>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</si>
  <si>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</si>
  <si>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</si>
  <si>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</si>
  <si>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</si>
  <si>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</si>
  <si>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</si>
  <si>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</si>
  <si>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</si>
  <si>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</si>
  <si>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</si>
  <si>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</si>
  <si>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</si>
  <si>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</si>
  <si>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</si>
  <si>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</si>
  <si>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</si>
  <si>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</si>
  <si>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</si>
  <si>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</si>
  <si>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</si>
  <si>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</si>
  <si>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</si>
  <si>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</si>
  <si>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</si>
  <si>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</si>
  <si>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</si>
  <si>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</si>
  <si>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</si>
  <si>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</si>
  <si>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</si>
  <si>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</si>
  <si>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</si>
  <si>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</si>
  <si>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</si>
  <si>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</si>
  <si>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</si>
  <si>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</si>
  <si>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</si>
  <si>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</si>
  <si>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</si>
  <si>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</si>
  <si>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</si>
  <si>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</si>
  <si>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</si>
  <si>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</si>
  <si>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</si>
  <si>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</si>
  <si>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</si>
  <si>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</si>
  <si>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</si>
  <si>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</si>
  <si>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</si>
  <si>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</si>
  <si>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</si>
  <si>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</si>
  <si>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</si>
  <si>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</si>
  <si>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</si>
  <si>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</si>
  <si>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</si>
  <si>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</si>
  <si>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</si>
  <si>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</si>
  <si>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</si>
  <si>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</si>
  <si>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</si>
  <si>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</si>
  <si>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</si>
  <si>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</si>
  <si>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</si>
  <si>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</si>
  <si>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</si>
  <si>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</si>
  <si>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</si>
  <si>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</si>
  <si>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</si>
  <si>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</si>
  <si>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</si>
  <si>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</si>
  <si>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</si>
  <si>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</si>
  <si>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</si>
  <si>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</si>
  <si>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</si>
  <si>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</si>
  <si>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</si>
  <si>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</si>
  <si>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</si>
  <si>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</si>
  <si>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</si>
  <si>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</si>
  <si>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</si>
  <si>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</si>
  <si>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</si>
  <si>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</si>
  <si>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</si>
  <si>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</si>
  <si>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</si>
  <si>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</si>
  <si>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</si>
  <si>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</si>
  <si>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</si>
  <si>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</si>
  <si>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</si>
  <si>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</si>
  <si>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</si>
  <si>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</si>
  <si>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</si>
  <si>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</si>
  <si>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</si>
  <si>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</si>
  <si>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</si>
  <si>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</si>
  <si>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</si>
  <si>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</si>
  <si>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</si>
  <si>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</si>
  <si>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</si>
  <si>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</si>
  <si>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</si>
  <si>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</si>
  <si>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</si>
  <si>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</si>
  <si>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</si>
  <si>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</si>
  <si>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</si>
  <si>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</si>
  <si>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</si>
  <si>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</si>
  <si>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</si>
  <si>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</si>
  <si>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</si>
  <si>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</si>
  <si>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</si>
  <si>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</si>
  <si>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</si>
  <si>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</si>
  <si>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</si>
  <si>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</si>
  <si>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</si>
  <si>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</si>
  <si>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</si>
  <si>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</si>
  <si>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</si>
  <si>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</si>
  <si>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</si>
  <si>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</si>
  <si>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</si>
  <si>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</si>
  <si>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</si>
  <si>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</si>
  <si>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</si>
  <si>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</si>
  <si>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</si>
  <si>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</si>
  <si>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</si>
  <si>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</si>
  <si>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</si>
  <si>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</si>
  <si>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</si>
  <si>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</si>
  <si>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</si>
  <si>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</si>
  <si>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</si>
  <si>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</si>
  <si>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</si>
  <si>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</si>
  <si>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</si>
  <si>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</si>
  <si>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</si>
  <si>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</si>
  <si>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</si>
  <si>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</si>
  <si>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</si>
  <si>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</si>
  <si>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</si>
  <si>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</si>
  <si>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</si>
  <si>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</si>
  <si>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</si>
  <si>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</si>
  <si>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</si>
  <si>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</si>
  <si>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</si>
  <si>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</si>
  <si>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</si>
  <si>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</si>
  <si>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</si>
  <si>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</si>
  <si>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</si>
  <si>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</si>
  <si>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</si>
  <si>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</si>
  <si>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</si>
  <si>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</si>
  <si>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</si>
  <si>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</si>
  <si>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</si>
  <si>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</si>
  <si>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</si>
  <si>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</si>
  <si>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</si>
  <si>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</si>
  <si>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</si>
  <si>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</si>
  <si>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</si>
  <si>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</si>
  <si>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</si>
  <si>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</si>
  <si>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</si>
  <si>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</si>
  <si>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</si>
  <si>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</si>
  <si>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</si>
  <si>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</si>
  <si>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</si>
  <si>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</si>
  <si>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</si>
  <si>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</si>
  <si>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</si>
  <si>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</si>
  <si>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</si>
  <si>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</si>
  <si>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</si>
  <si>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</si>
  <si>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</si>
  <si>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</si>
  <si>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</si>
  <si>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</si>
  <si>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</si>
  <si>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</si>
  <si>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</si>
  <si>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</si>
  <si>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</si>
  <si>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</si>
  <si>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</si>
  <si>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</si>
  <si>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</si>
  <si>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</si>
  <si>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</si>
  <si>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</si>
  <si>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</si>
  <si>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</si>
  <si>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</si>
  <si>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</si>
  <si>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</si>
  <si>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</si>
  <si>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</si>
  <si>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</si>
  <si>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</si>
  <si>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</si>
  <si>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</si>
  <si>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</si>
  <si>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</si>
  <si>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</si>
  <si>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</si>
  <si>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</si>
  <si>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</si>
  <si>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</si>
  <si>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</si>
  <si>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</si>
  <si>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</si>
  <si>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</si>
  <si>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</si>
  <si>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</si>
  <si>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</si>
  <si>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</si>
  <si>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</si>
  <si>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</si>
  <si>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</si>
  <si>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</si>
  <si>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</si>
  <si>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</si>
  <si>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</si>
  <si>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</si>
  <si>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</si>
  <si>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</si>
  <si>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</si>
  <si>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</si>
  <si>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</si>
  <si>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</si>
  <si>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</si>
  <si>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</si>
  <si>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</si>
  <si>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</si>
  <si>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</si>
  <si>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</si>
  <si>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</si>
  <si>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</si>
  <si>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</si>
  <si>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</si>
  <si>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</si>
  <si>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</si>
  <si>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</si>
  <si>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</si>
  <si>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</si>
  <si>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</si>
  <si>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</si>
  <si>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</si>
  <si>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</si>
  <si>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</si>
  <si>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</si>
  <si>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</si>
  <si>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</si>
  <si>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</si>
  <si>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</si>
  <si>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</si>
  <si>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</si>
  <si>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</si>
  <si>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</si>
  <si>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</si>
  <si>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</si>
  <si>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</si>
  <si>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</si>
  <si>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</si>
  <si>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</si>
  <si>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</si>
  <si>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</si>
  <si>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</si>
  <si>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</si>
  <si>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</si>
  <si>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</si>
  <si>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</si>
  <si>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</si>
  <si>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</si>
  <si>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</si>
  <si>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</si>
  <si>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</si>
  <si>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</si>
  <si>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</si>
  <si>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</si>
  <si>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</si>
  <si>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</si>
  <si>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</si>
  <si>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</si>
  <si>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</si>
  <si>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</si>
  <si>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</si>
  <si>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</si>
  <si>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</si>
  <si>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</si>
  <si>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</si>
  <si>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</si>
  <si>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</si>
  <si>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</si>
  <si>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</si>
  <si>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</si>
  <si>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</si>
  <si>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</si>
  <si>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</si>
  <si>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</si>
  <si>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</si>
  <si>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</si>
  <si>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</si>
  <si>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</si>
  <si>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</si>
  <si>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</si>
  <si>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</si>
  <si>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</si>
  <si>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</si>
  <si>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</si>
  <si>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</si>
  <si>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</si>
  <si>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</si>
  <si>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</si>
  <si>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</si>
  <si>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</si>
  <si>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</si>
  <si>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</si>
  <si>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</si>
  <si>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</si>
  <si>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</si>
  <si>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</si>
  <si>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</si>
  <si>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</si>
  <si>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</si>
  <si>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</si>
  <si>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</si>
  <si>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</si>
  <si>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</si>
  <si>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</si>
  <si>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</si>
  <si>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</si>
  <si>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</si>
  <si>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</si>
  <si>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</si>
  <si>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</si>
  <si>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</si>
  <si>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</si>
  <si>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</si>
  <si>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</si>
  <si>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</si>
  <si>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</si>
  <si>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</si>
  <si>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</si>
  <si>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</si>
  <si>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</si>
  <si>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</si>
  <si>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</si>
  <si>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</si>
  <si>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</si>
  <si>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</si>
  <si>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</si>
  <si>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</si>
  <si>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</si>
  <si>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</si>
  <si>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</si>
  <si>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</si>
  <si>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</si>
  <si>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</si>
  <si>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</si>
  <si>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</si>
  <si>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</si>
  <si>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</si>
  <si>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</si>
  <si>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</si>
  <si>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</si>
  <si>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</si>
  <si>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</si>
  <si>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</si>
  <si>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</si>
  <si>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</si>
  <si>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</si>
  <si>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</si>
  <si>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</si>
  <si>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</si>
  <si>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</si>
  <si>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</si>
  <si>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</si>
  <si>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</si>
  <si>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</si>
  <si>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</si>
  <si>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</si>
  <si>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</si>
  <si>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</si>
  <si>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</si>
  <si>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</si>
  <si>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</si>
  <si>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</si>
  <si>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</si>
  <si>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</si>
  <si>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</si>
  <si>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</si>
  <si>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</si>
  <si>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</si>
  <si>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</si>
  <si>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</si>
  <si>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</si>
  <si>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</si>
  <si>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</si>
  <si>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</si>
  <si>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</si>
  <si>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</si>
  <si>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</si>
  <si>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</si>
  <si>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</si>
  <si>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</si>
  <si>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</si>
  <si>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</si>
  <si>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</si>
  <si>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</si>
  <si>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</si>
  <si>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</si>
  <si>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</si>
  <si>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</si>
  <si>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</si>
  <si>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</si>
  <si>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</si>
  <si>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</si>
  <si>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</si>
  <si>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</si>
  <si>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</si>
  <si>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</si>
  <si>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</si>
  <si>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</si>
  <si>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</si>
  <si>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</si>
  <si>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</si>
  <si>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</si>
  <si>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</si>
  <si>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</si>
  <si>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</si>
  <si>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</si>
  <si>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</si>
  <si>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</si>
  <si>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</si>
  <si>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</si>
  <si>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</si>
  <si>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</si>
  <si>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</si>
  <si>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</si>
  <si>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</si>
  <si>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</si>
  <si>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</si>
  <si>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</si>
  <si>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</si>
  <si>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</si>
  <si>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</si>
  <si>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</si>
  <si>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</si>
  <si>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</si>
  <si>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</si>
  <si>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</si>
  <si>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</si>
  <si>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</si>
  <si>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</si>
  <si>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</si>
  <si>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</si>
  <si>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</si>
  <si>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</si>
  <si>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</si>
  <si>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</si>
  <si>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</si>
  <si>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</si>
  <si>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</si>
  <si>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</si>
  <si>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</si>
  <si>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</si>
  <si>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</si>
  <si>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</si>
  <si>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</si>
  <si>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</si>
  <si>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</si>
  <si>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</si>
  <si>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</si>
  <si>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</si>
  <si>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</si>
  <si>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</si>
  <si>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</si>
  <si>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</si>
  <si>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</si>
  <si>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</si>
  <si>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</si>
  <si>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</si>
  <si>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</si>
  <si>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</si>
  <si>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</si>
  <si>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</si>
  <si>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</si>
  <si>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</si>
  <si>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</si>
  <si>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</si>
  <si>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</si>
  <si>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</si>
  <si>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</si>
  <si>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</si>
  <si>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</si>
  <si>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</si>
  <si>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</si>
  <si>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</si>
  <si>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</si>
  <si>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</si>
  <si>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</si>
  <si>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</si>
  <si>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</si>
  <si>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</si>
  <si>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</si>
  <si>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</si>
  <si>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</si>
  <si>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</si>
  <si>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</si>
  <si>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</si>
  <si>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</si>
  <si>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</si>
  <si>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</si>
  <si>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</si>
  <si>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</si>
  <si>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</si>
  <si>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</si>
  <si>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</si>
  <si>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</si>
  <si>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</si>
  <si>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</si>
  <si>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</si>
  <si>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</si>
  <si>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</si>
  <si>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</si>
  <si>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</si>
  <si>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</si>
  <si>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</si>
  <si>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</si>
  <si>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</si>
  <si>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</si>
  <si>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</si>
  <si>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</si>
  <si>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</si>
  <si>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</si>
  <si>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</si>
  <si>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</si>
  <si>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</si>
  <si>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</si>
  <si>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</si>
  <si>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</si>
  <si>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</si>
  <si>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</si>
  <si>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</si>
  <si>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</si>
  <si>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</si>
  <si>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</si>
  <si>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</si>
  <si>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</si>
  <si>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</si>
  <si>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</si>
  <si>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</si>
  <si>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</si>
  <si>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</si>
  <si>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</si>
  <si>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</si>
  <si>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</si>
  <si>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</si>
  <si>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</si>
  <si>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</si>
  <si>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</si>
  <si>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</si>
  <si>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</si>
  <si>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</si>
  <si>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</si>
  <si>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</si>
  <si>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</si>
  <si>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</si>
  <si>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</si>
  <si>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</si>
  <si>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</si>
  <si>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</si>
  <si>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</si>
  <si>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</si>
  <si>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</si>
  <si>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</si>
  <si>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</si>
  <si>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</si>
  <si>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</si>
  <si>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</si>
  <si>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</si>
  <si>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</si>
  <si>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</si>
  <si>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</si>
  <si>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</si>
  <si>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</si>
  <si>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</si>
  <si>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</si>
  <si>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</si>
  <si>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</si>
  <si>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</si>
  <si>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</si>
  <si>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</si>
  <si>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</si>
  <si>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</si>
  <si>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</si>
  <si>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</si>
  <si>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</si>
  <si>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</si>
  <si>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</si>
  <si>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</si>
  <si>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</si>
  <si>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</si>
  <si>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</si>
  <si>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</si>
  <si>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</si>
  <si>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</si>
  <si>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</si>
  <si>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</si>
  <si>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</si>
  <si>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</si>
  <si>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</si>
  <si>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</si>
  <si>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</si>
  <si>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</si>
  <si>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</si>
  <si>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</si>
  <si>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</si>
  <si>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</si>
  <si>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</si>
  <si>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</si>
  <si>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</si>
  <si>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</si>
  <si>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</si>
  <si>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</si>
  <si>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</si>
  <si>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</si>
  <si>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</si>
  <si>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</si>
  <si>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</si>
  <si>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</si>
  <si>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</si>
  <si>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</si>
  <si>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</si>
  <si>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</si>
  <si>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</si>
  <si>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</si>
  <si>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</si>
  <si>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</si>
  <si>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</si>
  <si>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</si>
  <si>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</si>
  <si>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</si>
  <si>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</si>
  <si>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</si>
  <si>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</si>
  <si>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</si>
  <si>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</si>
  <si>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</si>
  <si>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</si>
  <si>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</si>
  <si>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</si>
  <si>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</si>
  <si>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</si>
  <si>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</si>
  <si>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</si>
  <si>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</si>
  <si>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</si>
  <si>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</si>
  <si>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</si>
  <si>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</si>
  <si>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</si>
  <si>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</si>
  <si>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</si>
  <si>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</si>
  <si>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</si>
  <si>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</si>
  <si>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</si>
  <si>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</si>
  <si>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</si>
  <si>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</si>
  <si>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</si>
  <si>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</si>
  <si>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</si>
  <si>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</si>
  <si>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</si>
  <si>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</si>
  <si>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</si>
  <si>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</si>
  <si>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</si>
  <si>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</si>
  <si>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</si>
  <si>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</si>
  <si>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</si>
  <si>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</si>
  <si>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</si>
  <si>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</si>
  <si>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</si>
  <si>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</si>
  <si>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</si>
  <si>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</si>
  <si>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</si>
  <si>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</si>
  <si>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</si>
  <si>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</si>
  <si>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</si>
  <si>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</si>
  <si>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</si>
  <si>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</si>
  <si>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</si>
  <si>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</si>
  <si>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</si>
  <si>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</si>
  <si>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</si>
  <si>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</si>
  <si>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</si>
  <si>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</si>
  <si>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</si>
  <si>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</si>
  <si>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</si>
  <si>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</si>
  <si>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</si>
  <si>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</si>
  <si>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</si>
  <si>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</si>
  <si>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</si>
  <si>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</si>
  <si>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</si>
  <si>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</si>
  <si>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</si>
  <si>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</si>
  <si>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</si>
  <si>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</si>
  <si>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</si>
  <si>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</si>
  <si>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</si>
  <si>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</si>
  <si>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</si>
  <si>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</si>
  <si>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</si>
  <si>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</si>
  <si>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</si>
  <si>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</si>
  <si>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</si>
  <si>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</si>
  <si>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</si>
  <si>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</si>
  <si>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</si>
  <si>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</si>
  <si>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</si>
  <si>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</si>
  <si>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</si>
  <si>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</si>
  <si>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</si>
  <si>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</si>
  <si>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</si>
  <si>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</si>
  <si>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</si>
  <si>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</si>
  <si>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</si>
  <si>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</si>
  <si>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</si>
  <si>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</si>
  <si>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</si>
  <si>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</si>
  <si>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</si>
  <si>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</si>
  <si>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</si>
  <si>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</si>
  <si>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</si>
  <si>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</si>
  <si>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</si>
  <si>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</si>
  <si>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</si>
  <si>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</si>
  <si>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</si>
  <si>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</si>
  <si>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</si>
  <si>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</si>
  <si>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</si>
  <si>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</si>
  <si>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</si>
  <si>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</si>
  <si>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</si>
  <si>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</si>
  <si>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</si>
  <si>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</si>
  <si>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</si>
  <si>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</si>
  <si>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</si>
  <si>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</si>
  <si>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</si>
  <si>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</si>
  <si>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</si>
  <si>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</si>
  <si>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</si>
  <si>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</si>
  <si>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</si>
  <si>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</si>
  <si>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</si>
  <si>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</si>
  <si>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</si>
  <si>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</si>
  <si>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</si>
  <si>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</si>
  <si>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</si>
  <si>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</si>
  <si>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</si>
  <si>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</si>
  <si>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</si>
  <si>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</si>
  <si>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</si>
  <si>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</si>
  <si>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</si>
  <si>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</si>
  <si>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</si>
  <si>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</si>
  <si>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</si>
  <si>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</si>
  <si>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</si>
  <si>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</si>
  <si>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</si>
  <si>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</si>
  <si>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</si>
  <si>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</si>
  <si>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</si>
  <si>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</si>
  <si>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</si>
  <si>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</si>
  <si>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</si>
  <si>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</si>
  <si>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</si>
  <si>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</si>
  <si>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</si>
  <si>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</si>
  <si>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</si>
  <si>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</si>
  <si>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</si>
  <si>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</si>
  <si>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</si>
  <si>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</si>
  <si>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</si>
  <si>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</si>
  <si>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</si>
  <si>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</si>
  <si>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</si>
  <si>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</si>
  <si>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</si>
  <si>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</si>
  <si>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</si>
  <si>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</si>
  <si>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</si>
  <si>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</si>
  <si>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</si>
  <si>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</si>
  <si>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</si>
  <si>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</si>
  <si>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</si>
  <si>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</si>
  <si>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</si>
  <si>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</si>
  <si>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</si>
  <si>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</si>
  <si>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</si>
  <si>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</si>
  <si>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</si>
  <si>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</si>
  <si>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</si>
  <si>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</si>
  <si>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</si>
  <si>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</si>
  <si>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</si>
  <si>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</si>
  <si>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</si>
  <si>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</si>
  <si>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</si>
  <si>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</si>
  <si>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</si>
  <si>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</si>
  <si>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</si>
  <si>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</si>
  <si>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</si>
  <si>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</si>
  <si>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</si>
  <si>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</si>
  <si>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</si>
  <si>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</si>
  <si>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</si>
  <si>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</si>
  <si>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</si>
  <si>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</si>
  <si>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</si>
  <si>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</si>
  <si>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</si>
  <si>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</si>
  <si>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</si>
  <si>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</si>
  <si>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</si>
  <si>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</si>
  <si>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</si>
  <si>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</si>
  <si>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</si>
  <si>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</si>
  <si>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</si>
  <si>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</si>
  <si>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</si>
  <si>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</si>
  <si>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</si>
  <si>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</si>
  <si>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</si>
  <si>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</si>
  <si>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</si>
  <si>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</si>
  <si>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</si>
  <si>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</si>
  <si>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</si>
  <si>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</si>
  <si>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</si>
  <si>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</si>
  <si>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</si>
  <si>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</si>
  <si>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</si>
  <si>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</si>
  <si>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</si>
  <si>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</si>
  <si>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</si>
  <si>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</si>
  <si>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</si>
  <si>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</si>
  <si>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</si>
  <si>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</si>
  <si>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</si>
  <si>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</si>
  <si>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</si>
  <si>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</si>
  <si>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</si>
  <si>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</si>
  <si>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</si>
  <si>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</si>
  <si>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</si>
  <si>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</si>
  <si>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</si>
  <si>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</si>
  <si>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</si>
  <si>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</si>
  <si>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</si>
  <si>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</si>
  <si>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</si>
  <si>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</si>
  <si>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</si>
  <si>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</si>
  <si>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</si>
  <si>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</si>
  <si>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</si>
  <si>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</si>
  <si>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</si>
  <si>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</si>
  <si>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</si>
  <si>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</si>
  <si>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</si>
  <si>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</si>
  <si>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</si>
  <si>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</si>
  <si>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</si>
  <si>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</si>
  <si>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</si>
  <si>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</si>
  <si>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</si>
  <si>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</si>
  <si>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</si>
  <si>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</si>
  <si>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</si>
  <si>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</si>
  <si>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</si>
  <si>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</si>
  <si>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</si>
  <si>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</si>
  <si>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</si>
  <si>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</si>
  <si>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</si>
  <si>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</si>
  <si>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</si>
  <si>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</si>
  <si>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</si>
  <si>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</si>
  <si>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</si>
  <si>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</si>
  <si>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</si>
  <si>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</si>
  <si>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</si>
  <si>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</si>
  <si>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</si>
  <si>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</si>
  <si>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</si>
  <si>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</si>
  <si>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</si>
  <si>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</si>
  <si>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</si>
  <si>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</si>
  <si>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</si>
  <si>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</si>
  <si>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</si>
  <si>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</si>
  <si>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</si>
  <si>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</si>
  <si>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</si>
  <si>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</si>
  <si>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</si>
  <si>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</si>
  <si>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</si>
  <si>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</si>
  <si>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</si>
  <si>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</si>
  <si>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</si>
  <si>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</si>
  <si>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</si>
  <si>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</si>
  <si>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</si>
  <si>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</si>
  <si>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</si>
  <si>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</si>
  <si>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</si>
  <si>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</si>
  <si>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</si>
  <si>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</si>
  <si>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</si>
  <si>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</si>
  <si>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</si>
  <si>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</si>
  <si>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</si>
  <si>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</si>
  <si>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</si>
  <si>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</si>
  <si>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</si>
  <si>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</si>
  <si>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</si>
  <si>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</si>
  <si>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</si>
  <si>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</si>
  <si>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</si>
  <si>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</si>
  <si>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</si>
  <si>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</si>
  <si>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</si>
  <si>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</si>
  <si>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</si>
  <si>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</si>
  <si>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</si>
  <si>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</si>
  <si>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</si>
  <si>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</si>
  <si>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</si>
  <si>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</si>
  <si>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</si>
  <si>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</si>
  <si>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</si>
  <si>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</si>
  <si>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</si>
  <si>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</si>
  <si>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</si>
  <si>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</si>
  <si>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</si>
  <si>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</si>
  <si>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</si>
  <si>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</si>
  <si>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</si>
  <si>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</si>
  <si>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</si>
  <si>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</si>
  <si>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</si>
  <si>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</si>
  <si>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</si>
  <si>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</si>
  <si>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</si>
  <si>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</si>
  <si>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</si>
  <si>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</si>
  <si>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</si>
  <si>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</si>
  <si>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</si>
  <si>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</si>
  <si>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</si>
  <si>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</si>
  <si>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</si>
  <si>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</si>
  <si>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</si>
  <si>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</si>
  <si>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</si>
  <si>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</si>
  <si>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</si>
  <si>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</si>
  <si>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</si>
  <si>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</si>
  <si>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</si>
  <si>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</si>
  <si>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</si>
  <si>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</si>
  <si>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</si>
  <si>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</si>
  <si>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</si>
  <si>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</si>
  <si>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</si>
  <si>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</si>
  <si>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</si>
  <si>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</si>
  <si>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</si>
  <si>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</si>
  <si>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</si>
  <si>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</si>
  <si>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</si>
  <si>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</si>
  <si>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</si>
  <si>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</si>
  <si>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</si>
  <si>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</si>
  <si>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</si>
  <si>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</si>
  <si>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</si>
  <si>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</si>
  <si>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</si>
  <si>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</si>
  <si>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</si>
  <si>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</si>
  <si>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</si>
  <si>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</si>
  <si>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</si>
  <si>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</si>
  <si>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</si>
  <si>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</si>
  <si>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</si>
  <si>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</si>
  <si>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</si>
  <si>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</si>
  <si>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</si>
  <si>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</si>
  <si>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</si>
  <si>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</si>
  <si>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</si>
  <si>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</si>
  <si>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</si>
  <si>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</si>
  <si>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</si>
  <si>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</si>
  <si>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</si>
  <si>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</si>
  <si>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</si>
  <si>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</si>
  <si>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</si>
  <si>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</si>
  <si>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</si>
  <si>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</si>
  <si>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</si>
  <si>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</si>
  <si>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</si>
  <si>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</si>
  <si>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</si>
  <si>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</si>
  <si>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</si>
  <si>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</si>
  <si>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</si>
  <si>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</si>
  <si>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</si>
  <si>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</si>
  <si>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</si>
  <si>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</si>
  <si>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</si>
  <si>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</si>
  <si>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</si>
  <si>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</si>
  <si>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</si>
  <si>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</si>
  <si>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</si>
  <si>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</si>
  <si>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</si>
  <si>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</si>
  <si>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</si>
  <si>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</si>
  <si>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</si>
  <si>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</si>
  <si>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</si>
  <si>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</si>
  <si>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</si>
  <si>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</si>
  <si>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</si>
  <si>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</si>
  <si>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</si>
  <si>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</si>
  <si>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</si>
  <si>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</si>
  <si>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</si>
  <si>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</si>
  <si>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</si>
  <si>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</si>
  <si>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</si>
  <si>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</si>
  <si>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</si>
  <si>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</si>
  <si>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</si>
  <si>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</si>
  <si>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</si>
  <si>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</si>
  <si>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</si>
  <si>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</si>
  <si>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</si>
  <si>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</si>
  <si>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</si>
  <si>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</si>
  <si>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</si>
  <si>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</si>
  <si>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</si>
  <si>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</si>
  <si>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</si>
  <si>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</si>
  <si>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</si>
  <si>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</si>
  <si>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</si>
  <si>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</si>
  <si>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</si>
  <si>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</si>
  <si>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</si>
  <si>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</si>
  <si>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</si>
  <si>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</si>
  <si>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</si>
  <si>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</si>
  <si>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</si>
  <si>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</si>
  <si>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</si>
  <si>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</si>
  <si>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</si>
  <si>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</si>
  <si>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</si>
  <si>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</si>
  <si>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</si>
  <si>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</si>
  <si>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</si>
  <si>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</si>
  <si>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</si>
  <si>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</si>
  <si>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</si>
  <si>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</si>
  <si>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</si>
  <si>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</si>
  <si>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</si>
  <si>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</si>
  <si>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</si>
  <si>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</si>
  <si>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</si>
  <si>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</si>
  <si>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</si>
  <si>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</si>
  <si>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</si>
  <si>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</si>
  <si>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</si>
  <si>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</si>
  <si>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</si>
  <si>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</si>
  <si>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</si>
  <si>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</si>
  <si>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</si>
  <si>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</si>
  <si>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</si>
  <si>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</si>
  <si>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</si>
  <si>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</si>
  <si>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</si>
  <si>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</si>
  <si>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</si>
  <si>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</si>
  <si>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</si>
  <si>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</si>
  <si>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</si>
  <si>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</si>
  <si>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</si>
  <si>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</si>
  <si>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</si>
  <si>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</si>
  <si>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</si>
  <si>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</si>
  <si>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</si>
  <si>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</si>
  <si>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</si>
  <si>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</si>
  <si>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</si>
  <si>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</si>
  <si>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</si>
  <si>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</si>
  <si>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</si>
  <si>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</si>
  <si>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</si>
  <si>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</si>
  <si>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</si>
  <si>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</si>
  <si>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</si>
  <si>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</si>
  <si>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</si>
  <si>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</si>
  <si>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</si>
  <si>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</si>
  <si>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</si>
  <si>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</si>
  <si>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</si>
  <si>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</si>
  <si>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</si>
  <si>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</si>
  <si>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</si>
  <si>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</si>
  <si>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</si>
  <si>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</si>
  <si>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</si>
  <si>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</si>
  <si>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</si>
  <si>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</si>
  <si>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</si>
  <si>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</si>
  <si>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</si>
  <si>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</si>
  <si>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</si>
  <si>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</si>
  <si>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</si>
  <si>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</si>
  <si>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</si>
  <si>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</si>
  <si>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</si>
  <si>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</si>
  <si>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</si>
  <si>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</si>
  <si>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</si>
  <si>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</si>
  <si>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</si>
  <si>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</si>
  <si>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</si>
  <si>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</si>
  <si>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</si>
  <si>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</si>
  <si>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</si>
  <si>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</si>
  <si>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</si>
  <si>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</si>
  <si>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</si>
  <si>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</si>
  <si>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</si>
  <si>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</si>
  <si>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</si>
  <si>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</si>
  <si>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</si>
  <si>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</si>
  <si>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</si>
  <si>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</si>
  <si>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</si>
  <si>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</si>
  <si>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</si>
  <si>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</si>
  <si>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</si>
  <si>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</si>
  <si>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</si>
  <si>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</si>
  <si>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</si>
  <si>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</si>
  <si>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</si>
  <si>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</si>
  <si>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</si>
  <si>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</si>
  <si>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</si>
  <si>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</si>
  <si>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</si>
  <si>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</si>
  <si>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</si>
  <si>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</si>
  <si>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</si>
  <si>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</si>
  <si>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</si>
  <si>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</si>
  <si>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</si>
  <si>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</si>
  <si>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</si>
  <si>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</si>
  <si>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</si>
  <si>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</si>
  <si>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</si>
  <si>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</si>
  <si>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</si>
  <si>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</si>
  <si>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</si>
  <si>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</si>
  <si>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</si>
  <si>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</si>
  <si>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</si>
  <si>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</si>
  <si>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</si>
  <si>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</si>
  <si>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</si>
  <si>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</si>
  <si>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</si>
  <si>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</si>
  <si>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</si>
  <si>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</si>
  <si>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</si>
  <si>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</si>
  <si>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</si>
  <si>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</si>
  <si>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</si>
  <si>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</si>
  <si>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</si>
  <si>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</si>
  <si>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</si>
  <si>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</si>
  <si>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</si>
  <si>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</si>
  <si>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</si>
  <si>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</si>
  <si>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</si>
  <si>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</si>
  <si>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</si>
  <si>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</si>
  <si>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</si>
  <si>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</si>
  <si>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</si>
  <si>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</si>
  <si>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</si>
  <si>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</si>
  <si>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</si>
  <si>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</si>
  <si>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</si>
  <si>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</si>
  <si>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</si>
  <si>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</si>
  <si>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</si>
  <si>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</si>
  <si>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</si>
  <si>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</si>
  <si>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</si>
  <si>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</si>
  <si>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</si>
  <si>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</si>
  <si>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</si>
  <si>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</si>
  <si>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</si>
  <si>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</si>
  <si>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</si>
  <si>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</si>
  <si>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</si>
  <si>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</si>
  <si>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</si>
  <si>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</si>
  <si>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</si>
  <si>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</si>
  <si>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</si>
  <si>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</si>
  <si>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</si>
  <si>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</si>
  <si>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</si>
  <si>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</si>
  <si>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</si>
  <si>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</si>
  <si>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</si>
  <si>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</si>
  <si>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</si>
  <si>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</si>
  <si>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</si>
  <si>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</si>
  <si>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</si>
  <si>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</si>
  <si>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</si>
  <si>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</si>
  <si>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</si>
  <si>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</si>
  <si>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</si>
  <si>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</si>
  <si>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</si>
  <si>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</si>
  <si>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</si>
  <si>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</si>
  <si>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</si>
  <si>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</si>
  <si>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</si>
  <si>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</si>
  <si>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</si>
  <si>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</si>
  <si>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</si>
  <si>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</si>
  <si>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</si>
  <si>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</si>
  <si>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</si>
  <si>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</si>
  <si>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</si>
  <si>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</si>
  <si>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</si>
  <si>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</si>
  <si>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</si>
  <si>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</si>
  <si>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</si>
  <si>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</si>
  <si>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</si>
  <si>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</si>
  <si>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</si>
  <si>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</si>
  <si>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</si>
  <si>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</si>
  <si>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</si>
  <si>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</si>
  <si>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</si>
  <si>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</si>
  <si>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</si>
  <si>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</si>
  <si>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</si>
  <si>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</si>
  <si>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</si>
  <si>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</si>
  <si>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</si>
  <si>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</si>
  <si>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</si>
  <si>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</si>
  <si>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</si>
  <si>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</si>
  <si>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</si>
  <si>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</si>
  <si>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</si>
  <si>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</si>
  <si>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</si>
  <si>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</si>
  <si>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</si>
  <si>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</si>
  <si>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</si>
  <si>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</si>
  <si>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</si>
  <si>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</si>
  <si>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</si>
  <si>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</si>
  <si>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</si>
  <si>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</si>
  <si>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</si>
  <si>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</si>
  <si>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</si>
  <si>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</si>
  <si>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</si>
  <si>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</si>
  <si>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</si>
  <si>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</si>
  <si>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</si>
  <si>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</si>
  <si>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</si>
  <si>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</si>
  <si>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</si>
  <si>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</si>
  <si>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</si>
  <si>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</si>
  <si>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</si>
  <si>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</si>
  <si>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</si>
  <si>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</si>
  <si>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</si>
  <si>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</si>
  <si>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</si>
  <si>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</si>
  <si>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</si>
  <si>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</si>
  <si>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</si>
  <si>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</si>
  <si>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</si>
  <si>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</si>
  <si>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</si>
  <si>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</si>
  <si>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</si>
  <si>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</si>
  <si>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</si>
  <si>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</si>
  <si>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</si>
  <si>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</si>
  <si>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</si>
  <si>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</si>
  <si>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</si>
  <si>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</si>
  <si>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</si>
  <si>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</si>
  <si>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</si>
  <si>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</si>
  <si>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</si>
  <si>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</si>
  <si>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</si>
  <si>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</si>
  <si>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</si>
  <si>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</si>
  <si>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</si>
  <si>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</si>
  <si>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</si>
  <si>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</si>
  <si>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</si>
  <si>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</si>
  <si>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</si>
  <si>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</si>
  <si>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</si>
  <si>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</si>
  <si>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</si>
  <si>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</si>
  <si>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</si>
  <si>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</si>
  <si>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</si>
  <si>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</si>
  <si>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</si>
  <si>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</si>
  <si>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</si>
  <si>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</si>
  <si>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</si>
  <si>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</si>
  <si>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</si>
  <si>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</si>
  <si>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</si>
  <si>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</si>
  <si>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</si>
  <si>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</si>
  <si>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</si>
  <si>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</si>
  <si>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</si>
  <si>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</si>
  <si>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</si>
  <si>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</si>
  <si>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</si>
  <si>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</si>
  <si>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</si>
  <si>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</si>
  <si>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</si>
  <si>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</si>
  <si>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</si>
  <si>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</si>
  <si>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</si>
  <si>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</si>
  <si>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</si>
  <si>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</si>
  <si>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</si>
  <si>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</si>
  <si>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</si>
  <si>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</si>
  <si>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</si>
  <si>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</si>
  <si>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</si>
  <si>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</si>
  <si>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</si>
  <si>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</si>
  <si>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</si>
  <si>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</si>
  <si>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</si>
  <si>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</si>
  <si>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</si>
  <si>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</si>
  <si>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</si>
  <si>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</si>
  <si>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</si>
  <si>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</si>
  <si>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</si>
  <si>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</si>
  <si>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</si>
  <si>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</si>
  <si>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</si>
  <si>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</si>
  <si>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</si>
  <si>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</si>
  <si>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</si>
  <si>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</si>
  <si>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</si>
  <si>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</si>
  <si>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</si>
  <si>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</si>
  <si>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</si>
  <si>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</si>
  <si>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</si>
  <si>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</si>
  <si>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</si>
  <si>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</si>
  <si>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</si>
  <si>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</si>
  <si>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</si>
  <si>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</si>
  <si>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</si>
  <si>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</si>
  <si>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</si>
  <si>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</si>
  <si>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</si>
  <si>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</si>
  <si>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</si>
  <si>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</si>
  <si>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</si>
  <si>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</si>
  <si>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</si>
  <si>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</si>
  <si>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</si>
  <si>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</si>
  <si>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</si>
  <si>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</si>
  <si>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</si>
  <si>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</si>
  <si>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</si>
  <si>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</si>
  <si>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</si>
  <si>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</si>
  <si>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</si>
  <si>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</si>
  <si>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</si>
  <si>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</si>
  <si>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</si>
  <si>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</si>
  <si>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</si>
  <si>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</si>
  <si>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</si>
  <si>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</si>
  <si>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</si>
  <si>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</si>
  <si>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</si>
  <si>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</si>
  <si>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</si>
  <si>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</si>
  <si>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</si>
  <si>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</si>
  <si>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</si>
  <si>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</si>
  <si>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</si>
  <si>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</si>
  <si>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</si>
  <si>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</si>
  <si>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</si>
  <si>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</si>
  <si>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</si>
  <si>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</si>
  <si>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</si>
  <si>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</si>
  <si>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</si>
  <si>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</si>
  <si>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</si>
  <si>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</si>
  <si>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</si>
  <si>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</si>
  <si>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</si>
  <si>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</si>
  <si>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</si>
  <si>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</si>
  <si>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</si>
  <si>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</si>
  <si>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</si>
  <si>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</si>
  <si>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</si>
  <si>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</si>
  <si>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</si>
  <si>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</si>
  <si>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</si>
  <si>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</si>
  <si>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</si>
  <si>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</si>
  <si>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</si>
  <si>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</si>
  <si>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</si>
  <si>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</si>
  <si>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</si>
  <si>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</si>
  <si>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</si>
  <si>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</si>
  <si>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</si>
  <si>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</si>
  <si>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</si>
  <si>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</si>
  <si>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</si>
  <si>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</si>
  <si>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</si>
  <si>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</si>
  <si>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</si>
  <si>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</si>
  <si>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</si>
  <si>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</si>
  <si>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</si>
  <si>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</si>
  <si>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</si>
  <si>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</si>
  <si>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</si>
  <si>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</si>
  <si>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</si>
  <si>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</si>
  <si>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</si>
  <si>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</si>
  <si>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</si>
  <si>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</si>
  <si>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</si>
  <si>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</si>
  <si>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</si>
  <si>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</si>
  <si>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</si>
  <si>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</si>
  <si>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</si>
  <si>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</si>
  <si>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</si>
  <si>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</si>
  <si>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</si>
  <si>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</si>
  <si>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</si>
  <si>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</si>
  <si>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</si>
  <si>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</si>
  <si>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</si>
  <si>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</si>
  <si>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</si>
  <si>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</si>
  <si>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</si>
  <si>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</si>
  <si>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</si>
  <si>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</si>
  <si>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</si>
  <si>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</si>
  <si>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</si>
  <si>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</si>
  <si>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</si>
  <si>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</si>
  <si>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</si>
  <si>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</si>
  <si>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</si>
  <si>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</si>
  <si>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</si>
  <si>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</si>
  <si>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</si>
  <si>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</si>
  <si>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</si>
  <si>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</si>
  <si>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</si>
  <si>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</si>
  <si>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</si>
  <si>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</si>
  <si>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</si>
  <si>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</si>
  <si>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</si>
  <si>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</si>
  <si>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</si>
  <si>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</si>
  <si>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</si>
  <si>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</si>
  <si>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</si>
  <si>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</si>
  <si>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</si>
  <si>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</si>
  <si>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</si>
  <si>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</si>
  <si>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</si>
  <si>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</si>
  <si>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</si>
  <si>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</si>
  <si>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</si>
  <si>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</si>
  <si>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</si>
  <si>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</si>
  <si>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</si>
  <si>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</si>
  <si>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</si>
  <si>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</si>
  <si>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</si>
  <si>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</si>
  <si>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</si>
  <si>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</si>
  <si>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</si>
  <si>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</si>
  <si>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</si>
  <si>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</si>
  <si>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</si>
  <si>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</si>
  <si>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</si>
  <si>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</si>
  <si>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</si>
  <si>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</si>
  <si>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</si>
  <si>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</si>
  <si>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</si>
  <si>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</si>
  <si>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</si>
  <si>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</si>
  <si>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</si>
  <si>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</si>
  <si>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</si>
  <si>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</si>
  <si>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</si>
  <si>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</si>
  <si>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</si>
  <si>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</si>
  <si>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</si>
  <si>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</si>
  <si>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</si>
  <si>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</si>
  <si>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</si>
  <si>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</si>
  <si>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</si>
  <si>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</si>
  <si>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</si>
  <si>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</si>
  <si>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</si>
  <si>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</si>
  <si>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</si>
  <si>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</si>
  <si>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</si>
  <si>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</si>
  <si>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</si>
  <si>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</si>
  <si>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</si>
  <si>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</si>
  <si>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</si>
  <si>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</si>
  <si>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</si>
  <si>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</si>
  <si>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</si>
  <si>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</si>
  <si>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</si>
  <si>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</si>
  <si>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</si>
  <si>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</si>
  <si>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</si>
  <si>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</si>
  <si>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</si>
  <si>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</si>
  <si>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</si>
  <si>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</si>
  <si>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</si>
  <si>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</si>
  <si>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</si>
  <si>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</si>
  <si>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</si>
  <si>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</si>
  <si>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</si>
  <si>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</si>
  <si>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</si>
  <si>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</si>
  <si>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</si>
  <si>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</si>
  <si>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</si>
  <si>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</si>
  <si>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</si>
  <si>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</si>
  <si>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</si>
  <si>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</si>
  <si>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</si>
  <si>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</si>
  <si>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</si>
  <si>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</si>
  <si>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</si>
  <si>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</si>
  <si>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</si>
  <si>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</si>
  <si>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</si>
  <si>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</si>
  <si>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</si>
  <si>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</si>
  <si>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</si>
  <si>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</si>
  <si>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</si>
  <si>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</si>
  <si>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</si>
  <si>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</si>
  <si>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</si>
  <si>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</si>
  <si>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</si>
  <si>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</si>
  <si>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</si>
  <si>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</si>
  <si>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</si>
  <si>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</si>
  <si>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</si>
  <si>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</si>
  <si>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</si>
  <si>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</si>
  <si>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</si>
  <si>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</si>
  <si>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</si>
  <si>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</si>
  <si>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</si>
  <si>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</si>
  <si>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</si>
  <si>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</si>
  <si>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</si>
  <si>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</si>
  <si>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</si>
  <si>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</si>
  <si>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</si>
  <si>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</si>
  <si>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</si>
  <si>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</si>
  <si>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</si>
  <si>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</si>
  <si>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</si>
  <si>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</si>
  <si>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</si>
  <si>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</si>
  <si>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</si>
  <si>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</si>
  <si>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</si>
  <si>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</si>
  <si>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</si>
  <si>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</si>
  <si>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</si>
  <si>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</si>
  <si>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</si>
  <si>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</si>
  <si>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</si>
  <si>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</si>
  <si>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</si>
  <si>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</si>
  <si>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</si>
  <si>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</si>
  <si>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</si>
  <si>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</si>
  <si>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</si>
  <si>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</si>
  <si>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</si>
  <si>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</si>
  <si>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</si>
  <si>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</si>
  <si>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</si>
  <si>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</si>
  <si>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</si>
  <si>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</si>
  <si>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</si>
  <si>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</si>
  <si>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</si>
  <si>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</si>
  <si>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</si>
  <si>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</si>
  <si>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</si>
  <si>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</si>
  <si>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</si>
  <si>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</si>
  <si>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</si>
  <si>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</si>
  <si>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</si>
  <si>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</si>
  <si>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</si>
  <si>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</si>
  <si>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</si>
  <si>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</si>
  <si>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</si>
  <si>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</si>
  <si>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</si>
  <si>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</si>
  <si>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</si>
  <si>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</si>
  <si>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</si>
  <si>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</si>
  <si>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</si>
  <si>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</si>
  <si>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</si>
  <si>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</si>
  <si>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</si>
  <si>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</si>
  <si>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</si>
  <si>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</si>
  <si>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</si>
  <si>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</si>
  <si>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</si>
  <si>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</si>
  <si>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</si>
  <si>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</si>
  <si>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</si>
  <si>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</si>
  <si>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</si>
  <si>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</si>
  <si>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</si>
  <si>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</si>
  <si>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</si>
  <si>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</si>
  <si>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</si>
  <si>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</si>
  <si>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</si>
  <si>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</si>
  <si>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</si>
  <si>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</si>
  <si>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</si>
  <si>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</si>
  <si>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</si>
  <si>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</si>
  <si>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</si>
  <si>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</si>
  <si>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</si>
  <si>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</si>
  <si>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</si>
  <si>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</si>
  <si>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</si>
  <si>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</si>
  <si>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</si>
  <si>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</si>
  <si>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</si>
  <si>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</si>
  <si>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</si>
  <si>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</si>
  <si>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</si>
  <si>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</si>
  <si>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</si>
  <si>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</si>
  <si>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</si>
  <si>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</si>
  <si>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</si>
  <si>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</si>
  <si>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</si>
  <si>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</si>
  <si>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</si>
  <si>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</si>
  <si>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</si>
  <si>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</si>
  <si>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</si>
  <si>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</si>
  <si>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</si>
  <si>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</si>
  <si>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</si>
  <si>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</si>
  <si>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</si>
  <si>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</si>
  <si>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</si>
  <si>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</si>
  <si>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</si>
  <si>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</si>
  <si>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</si>
  <si>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</si>
  <si>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</si>
  <si>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</si>
  <si>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</si>
  <si>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</si>
  <si>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</si>
  <si>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</si>
  <si>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</si>
  <si>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</si>
  <si>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</si>
  <si>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</si>
  <si>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</si>
  <si>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</si>
  <si>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</si>
  <si>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</si>
  <si>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</si>
  <si>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</si>
  <si>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</si>
  <si>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</si>
  <si>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</si>
  <si>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</si>
  <si>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</si>
  <si>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</si>
  <si>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</si>
  <si>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</si>
  <si>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</si>
  <si>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</si>
  <si>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</si>
  <si>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</si>
  <si>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</si>
  <si>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</si>
  <si>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</si>
  <si>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</si>
  <si>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</si>
  <si>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</si>
  <si>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</si>
  <si>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</si>
  <si>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</si>
  <si>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</si>
  <si>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</si>
  <si>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</si>
  <si>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</si>
  <si>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</si>
  <si>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</si>
  <si>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</si>
  <si>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</si>
  <si>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</si>
  <si>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</si>
  <si>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</si>
  <si>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</si>
  <si>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</si>
  <si>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</si>
  <si>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</si>
  <si>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</si>
  <si>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</si>
  <si>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</si>
  <si>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</si>
  <si>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</si>
  <si>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</si>
  <si>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</si>
  <si>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</si>
  <si>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</si>
  <si>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</si>
  <si>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</si>
  <si>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</si>
  <si>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</si>
  <si>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</si>
  <si>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</si>
  <si>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</si>
  <si>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</si>
  <si>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</si>
  <si>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</si>
  <si>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</si>
  <si>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</si>
  <si>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</si>
  <si>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</si>
  <si>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</si>
  <si>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</si>
  <si>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</si>
  <si>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</si>
  <si>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</si>
  <si>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</si>
  <si>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</si>
  <si>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</si>
  <si>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</si>
  <si>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</si>
  <si>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</si>
  <si>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</si>
  <si>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</si>
  <si>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</si>
  <si>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</si>
  <si>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</si>
  <si>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</si>
  <si>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</si>
  <si>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</si>
  <si>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</si>
  <si>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</si>
  <si>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</si>
  <si>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</si>
  <si>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</si>
  <si>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</si>
  <si>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</si>
  <si>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</si>
  <si>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</si>
  <si>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</si>
  <si>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</si>
  <si>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</si>
  <si>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</si>
  <si>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</si>
  <si>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</si>
  <si>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</si>
  <si>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</si>
  <si>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</si>
  <si>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</si>
  <si>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</si>
  <si>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</si>
  <si>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</si>
  <si>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</si>
  <si>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</si>
  <si>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</si>
  <si>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</si>
  <si>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</si>
  <si>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</si>
  <si>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</si>
  <si>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</si>
  <si>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</si>
  <si>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</si>
  <si>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</si>
  <si>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</si>
  <si>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</si>
  <si>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</si>
  <si>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</si>
  <si>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</si>
  <si>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</si>
  <si>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</si>
  <si>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</si>
  <si>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</si>
  <si>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</si>
  <si>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</si>
  <si>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</si>
  <si>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</si>
  <si>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</si>
  <si>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</si>
  <si>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</si>
  <si>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</si>
  <si>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</si>
  <si>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</si>
  <si>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</si>
  <si>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</si>
  <si>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</si>
  <si>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</si>
  <si>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</si>
  <si>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</si>
  <si>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</si>
  <si>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</si>
  <si>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</si>
  <si>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</si>
  <si>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</si>
  <si>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</si>
  <si>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</si>
  <si>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</si>
  <si>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</si>
  <si>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</si>
  <si>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</si>
  <si>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</si>
  <si>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</si>
  <si>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</si>
  <si>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</si>
  <si>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</si>
  <si>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</si>
  <si>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</si>
  <si>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</si>
  <si>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</si>
  <si>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</si>
  <si>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</si>
  <si>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</si>
  <si>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</si>
  <si>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</si>
  <si>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</si>
  <si>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</si>
  <si>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</si>
  <si>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</si>
  <si>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</si>
  <si>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</si>
  <si>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</si>
  <si>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</si>
  <si>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</si>
  <si>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</si>
  <si>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</si>
  <si>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</si>
  <si>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</si>
  <si>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</si>
  <si>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</si>
  <si>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</si>
  <si>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</si>
  <si>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</si>
  <si>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</si>
  <si>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</si>
  <si>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</si>
  <si>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</si>
  <si>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</si>
  <si>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</si>
  <si>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</si>
  <si>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</si>
  <si>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</si>
  <si>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</si>
  <si>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</si>
  <si>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</si>
  <si>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</si>
  <si>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</si>
  <si>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</si>
  <si>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</si>
  <si>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</si>
  <si>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</si>
  <si>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</si>
  <si>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</si>
  <si>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</si>
  <si>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</si>
  <si>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</si>
  <si>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</si>
  <si>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</si>
  <si>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</si>
  <si>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</si>
  <si>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</si>
  <si>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</si>
  <si>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</si>
  <si>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</si>
  <si>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</si>
  <si>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</si>
  <si>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</si>
  <si>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</si>
  <si>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</si>
  <si>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</si>
  <si>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</si>
  <si>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</si>
  <si>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</si>
  <si>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</si>
  <si>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</si>
  <si>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</si>
  <si>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</si>
  <si>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</si>
  <si>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</si>
  <si>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</si>
  <si>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</si>
  <si>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</si>
  <si>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</si>
  <si>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</si>
  <si>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</si>
  <si>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</si>
  <si>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</si>
  <si>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</si>
  <si>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</si>
  <si>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</si>
  <si>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</si>
  <si>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</si>
  <si>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</si>
  <si>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</si>
  <si>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</si>
  <si>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</si>
  <si>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</si>
  <si>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</si>
  <si>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</si>
  <si>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</si>
  <si>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</si>
  <si>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</si>
  <si>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</si>
  <si>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</si>
  <si>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</si>
  <si>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</si>
  <si>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</si>
  <si>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</si>
  <si>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</si>
  <si>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</si>
  <si>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</si>
  <si>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</si>
  <si>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</si>
  <si>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</si>
  <si>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</si>
  <si>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</si>
  <si>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</si>
  <si>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</si>
  <si>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</si>
  <si>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</si>
  <si>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</si>
  <si>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</si>
  <si>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</si>
  <si>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</si>
  <si>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</si>
  <si>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</si>
  <si>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</si>
  <si>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</si>
  <si>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</si>
  <si>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</si>
  <si>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</si>
  <si>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</si>
  <si>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</si>
  <si>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</si>
  <si>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</si>
  <si>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</si>
  <si>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</si>
  <si>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</si>
  <si>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</si>
  <si>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</si>
  <si>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</si>
  <si>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</si>
  <si>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</si>
  <si>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</si>
  <si>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</si>
  <si>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</si>
  <si>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</si>
  <si>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</si>
  <si>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</si>
  <si>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</si>
  <si>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</si>
  <si>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</si>
  <si>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</si>
  <si>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</si>
  <si>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</si>
  <si>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</si>
  <si>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</si>
  <si>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</si>
  <si>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</si>
  <si>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</si>
  <si>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</si>
  <si>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</si>
  <si>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</si>
  <si>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</si>
  <si>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</si>
  <si>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</si>
  <si>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</si>
  <si>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</si>
  <si>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</si>
  <si>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</si>
  <si>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</si>
  <si>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</si>
  <si>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</si>
  <si>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</si>
  <si>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</si>
  <si>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</si>
  <si>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</si>
  <si>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</si>
  <si>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</si>
  <si>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</si>
  <si>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</si>
  <si>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</si>
  <si>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</si>
  <si>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</si>
  <si>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</si>
  <si>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</si>
  <si>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</si>
  <si>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</si>
  <si>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</si>
  <si>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</si>
  <si>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</si>
  <si>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</si>
  <si>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</si>
  <si>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</si>
  <si>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</si>
  <si>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</si>
  <si>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</si>
  <si>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</si>
  <si>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</si>
  <si>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</si>
  <si>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</si>
  <si>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</si>
  <si>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</si>
  <si>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</si>
  <si>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</si>
  <si>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</si>
  <si>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</si>
  <si>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</si>
  <si>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</si>
  <si>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</si>
  <si>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</si>
  <si>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</si>
  <si>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</si>
  <si>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</si>
  <si>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</si>
  <si>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</si>
  <si>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</si>
  <si>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</si>
  <si>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</si>
  <si>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</si>
  <si>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</si>
  <si>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</si>
  <si>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</si>
  <si>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</si>
  <si>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</si>
  <si>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</si>
  <si>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</si>
  <si>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</si>
  <si>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</si>
  <si>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</si>
  <si>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</si>
  <si>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</si>
  <si>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</si>
  <si>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</si>
  <si>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</si>
  <si>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</si>
  <si>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</si>
  <si>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</si>
  <si>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</si>
  <si>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</si>
  <si>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</si>
  <si>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</si>
  <si>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</si>
  <si>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</si>
  <si>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</si>
  <si>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</si>
  <si>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</si>
  <si>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</si>
  <si>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</si>
  <si>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</si>
  <si>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</si>
  <si>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</si>
  <si>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</si>
  <si>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</si>
  <si>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</si>
  <si>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</si>
  <si>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</si>
  <si>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</si>
  <si>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</si>
  <si>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</si>
  <si>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</si>
  <si>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</si>
  <si>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</si>
  <si>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</si>
  <si>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</si>
  <si>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</si>
  <si>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</si>
  <si>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</si>
  <si>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</si>
  <si>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</si>
  <si>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</si>
  <si>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</si>
  <si>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</si>
  <si>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</si>
  <si>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</si>
  <si>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</si>
  <si>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</si>
  <si>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</si>
  <si>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</si>
  <si>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</si>
  <si>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</si>
  <si>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</si>
  <si>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</si>
  <si>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</si>
  <si>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</si>
  <si>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</si>
  <si>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</si>
  <si>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</si>
  <si>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</si>
  <si>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</si>
  <si>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</si>
  <si>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</si>
  <si>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</si>
  <si>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</si>
  <si>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</si>
  <si>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</si>
  <si>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</si>
  <si>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</si>
  <si>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</si>
  <si>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</si>
  <si>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</si>
  <si>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</si>
  <si>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</si>
  <si>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</si>
  <si>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</si>
  <si>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</si>
  <si>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</si>
  <si>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</si>
  <si>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</si>
  <si>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</si>
  <si>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</si>
  <si>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</si>
  <si>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</si>
  <si>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</si>
  <si>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</si>
  <si>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</si>
  <si>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</si>
  <si>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</si>
  <si>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</si>
  <si>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</si>
  <si>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</si>
  <si>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</si>
  <si>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</si>
  <si>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</si>
  <si>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</si>
  <si>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</si>
  <si>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</si>
  <si>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</si>
  <si>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</si>
  <si>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</si>
  <si>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</si>
  <si>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</si>
  <si>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</si>
  <si>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</si>
  <si>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</si>
  <si>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</si>
  <si>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</si>
  <si>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</si>
  <si>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</si>
  <si>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</si>
  <si>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</si>
  <si>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</si>
  <si>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</si>
  <si>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</si>
  <si>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</si>
  <si>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</si>
  <si>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</si>
  <si>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</si>
  <si>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</si>
  <si>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</si>
  <si>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</si>
  <si>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</si>
  <si>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</si>
  <si>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</si>
  <si>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</si>
  <si>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</si>
  <si>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</si>
  <si>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</si>
  <si>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</si>
  <si>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</si>
  <si>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</si>
  <si>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</si>
  <si>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</si>
  <si>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</si>
  <si>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</si>
  <si>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</si>
  <si>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</si>
  <si>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</si>
  <si>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</si>
  <si>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</si>
  <si>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</si>
  <si>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</si>
  <si>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</si>
  <si>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</si>
  <si>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</si>
  <si>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</si>
  <si>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</si>
  <si>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</si>
  <si>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</si>
  <si>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</si>
  <si>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</si>
  <si>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</si>
  <si>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</si>
  <si>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</si>
  <si>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</si>
  <si>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</si>
  <si>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</si>
  <si>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</si>
  <si>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</si>
  <si>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</si>
  <si>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</si>
  <si>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</si>
  <si>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</si>
  <si>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</si>
  <si>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</si>
  <si>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</si>
  <si>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</si>
  <si>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</si>
  <si>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</si>
  <si>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</si>
  <si>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</si>
  <si>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</si>
  <si>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</si>
  <si>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</si>
  <si>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</si>
  <si>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</si>
  <si>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</si>
  <si>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</si>
  <si>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</si>
  <si>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</si>
  <si>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</si>
  <si>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</si>
  <si>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</si>
  <si>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</si>
  <si>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</si>
  <si>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</si>
  <si>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</si>
  <si>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</si>
  <si>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</si>
  <si>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</si>
  <si>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</si>
  <si>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</si>
  <si>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</si>
  <si>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</si>
  <si>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</si>
  <si>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</si>
  <si>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</si>
  <si>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</si>
  <si>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</si>
  <si>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</si>
  <si>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</si>
  <si>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</si>
  <si>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</si>
  <si>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</si>
  <si>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</si>
  <si>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</si>
  <si>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</si>
  <si>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</si>
  <si>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</si>
  <si>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</si>
  <si>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</si>
  <si>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</si>
  <si>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</si>
  <si>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</si>
  <si>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</si>
  <si>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</si>
  <si>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</si>
  <si>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</si>
  <si>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</si>
  <si>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</si>
  <si>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</si>
  <si>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</si>
  <si>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</si>
  <si>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</si>
  <si>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</si>
  <si>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</si>
  <si>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</si>
  <si>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</si>
  <si>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</si>
  <si>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</si>
  <si>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</si>
  <si>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</si>
  <si>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</si>
  <si>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</si>
  <si>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</si>
  <si>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</si>
  <si>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</si>
  <si>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</si>
  <si>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</si>
  <si>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</si>
  <si>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</si>
  <si>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</si>
  <si>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</si>
  <si>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</si>
  <si>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</si>
  <si>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</si>
  <si>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</si>
  <si>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</si>
  <si>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</si>
  <si>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</si>
  <si>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</si>
  <si>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</si>
  <si>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</si>
  <si>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</si>
  <si>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</si>
  <si>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</si>
  <si>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</si>
  <si>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</si>
  <si>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</si>
  <si>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</si>
  <si>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</si>
  <si>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</si>
  <si>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</si>
  <si>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</si>
  <si>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</si>
  <si>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</si>
  <si>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</si>
  <si>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</si>
  <si>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</si>
  <si>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</si>
  <si>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</si>
  <si>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</si>
  <si>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</si>
  <si>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</si>
  <si>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</si>
  <si>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</si>
  <si>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</si>
  <si>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</si>
  <si>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</si>
  <si>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</si>
  <si>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</si>
  <si>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</si>
  <si>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</si>
  <si>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</si>
  <si>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</si>
  <si>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</si>
  <si>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</si>
  <si>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</si>
  <si>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</si>
  <si>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</si>
  <si>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</si>
  <si>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</si>
  <si>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</si>
  <si>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</si>
  <si>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</si>
  <si>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</si>
  <si>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</si>
  <si>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</si>
  <si>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</si>
  <si>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</si>
  <si>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</si>
  <si>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</si>
  <si>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</si>
  <si>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</si>
  <si>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</si>
  <si>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</si>
  <si>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</si>
  <si>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</si>
  <si>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</si>
  <si>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</si>
  <si>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</si>
  <si>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</si>
  <si>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</si>
  <si>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</si>
  <si>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</si>
  <si>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</si>
  <si>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</si>
  <si>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</si>
  <si>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</si>
  <si>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</si>
  <si>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</si>
  <si>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</si>
  <si>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</si>
  <si>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</si>
  <si>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</si>
  <si>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</si>
  <si>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</si>
  <si>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</si>
  <si>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</si>
  <si>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</si>
  <si>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</si>
  <si>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</si>
  <si>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</si>
  <si>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</si>
  <si>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</si>
  <si>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</si>
  <si>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</si>
  <si>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</si>
  <si>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</si>
  <si>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</si>
  <si>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</si>
  <si>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</si>
  <si>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</si>
  <si>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</si>
  <si>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</si>
  <si>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</si>
  <si>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</si>
  <si>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</si>
  <si>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</si>
  <si>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</si>
  <si>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</si>
  <si>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</si>
  <si>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</si>
  <si>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</si>
  <si>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</si>
  <si>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</si>
  <si>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</si>
  <si>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</si>
  <si>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</si>
  <si>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</si>
  <si>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</si>
  <si>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</si>
  <si>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</si>
  <si>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</si>
  <si>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</si>
  <si>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</si>
  <si>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</si>
  <si>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</si>
  <si>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</si>
  <si>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</si>
  <si>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</si>
  <si>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</si>
  <si>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</si>
  <si>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</si>
  <si>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</si>
  <si>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</si>
  <si>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</si>
  <si>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</si>
  <si>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</si>
  <si>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</si>
  <si>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</si>
  <si>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</si>
  <si>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</si>
  <si>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</si>
  <si>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</si>
  <si>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</si>
  <si>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</si>
  <si>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</si>
  <si>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</si>
  <si>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</si>
  <si>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</si>
  <si>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</si>
  <si>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</si>
  <si>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</si>
  <si>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</si>
  <si>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</si>
  <si>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</si>
  <si>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</si>
  <si>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</si>
  <si>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</si>
  <si>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</si>
  <si>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</si>
  <si>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</si>
  <si>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</si>
  <si>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</si>
  <si>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</si>
  <si>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</si>
  <si>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</si>
  <si>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</si>
  <si>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</si>
  <si>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</si>
  <si>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</si>
  <si>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</si>
  <si>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</si>
  <si>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</si>
  <si>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</si>
  <si>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</si>
  <si>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</si>
  <si>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</si>
  <si>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</si>
  <si>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</si>
  <si>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</si>
  <si>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</si>
  <si>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</si>
  <si>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</si>
  <si>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</si>
  <si>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</si>
  <si>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</si>
  <si>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</si>
  <si>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</si>
  <si>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</si>
  <si>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</si>
  <si>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</si>
  <si>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</si>
  <si>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</si>
  <si>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</si>
  <si>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</si>
  <si>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</si>
  <si>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</si>
  <si>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</si>
  <si>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</si>
  <si>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</si>
  <si>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</si>
  <si>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</si>
  <si>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</si>
  <si>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</si>
  <si>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</si>
  <si>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</si>
  <si>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</si>
  <si>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</si>
  <si>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</si>
  <si>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</si>
  <si>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</si>
  <si>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</si>
  <si>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</si>
  <si>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</si>
  <si>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</si>
  <si>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</si>
  <si>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</si>
  <si>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</si>
  <si>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</si>
  <si>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</si>
  <si>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</si>
  <si>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</si>
  <si>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</si>
  <si>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</si>
  <si>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</si>
  <si>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</si>
  <si>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</si>
  <si>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</si>
  <si>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</si>
  <si>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</si>
  <si>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</si>
  <si>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</si>
  <si>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</si>
  <si>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</si>
  <si>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</si>
  <si>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</si>
  <si>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</si>
  <si>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</si>
  <si>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</si>
  <si>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</si>
  <si>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</si>
  <si>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</si>
  <si>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</si>
  <si>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</si>
  <si>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</si>
  <si>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</si>
  <si>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</si>
  <si>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</si>
  <si>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</si>
  <si>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</si>
  <si>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</si>
  <si>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</si>
  <si>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</si>
  <si>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</si>
  <si>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</si>
  <si>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</si>
  <si>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</si>
  <si>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</si>
  <si>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</si>
  <si>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</si>
  <si>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</si>
  <si>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</si>
  <si>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</si>
  <si>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</si>
  <si>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</si>
  <si>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</si>
  <si>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</si>
  <si>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</si>
  <si>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</si>
  <si>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</si>
  <si>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</si>
  <si>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</si>
  <si>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</si>
  <si>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</si>
  <si>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</si>
  <si>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</si>
  <si>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</si>
  <si>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</si>
  <si>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</si>
  <si>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</si>
  <si>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</si>
  <si>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</si>
  <si>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</si>
  <si>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</si>
  <si>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</si>
  <si>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</si>
  <si>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</si>
  <si>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</si>
  <si>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</si>
  <si>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</si>
  <si>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</si>
  <si>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</si>
  <si>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</si>
  <si>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</si>
  <si>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</si>
  <si>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</si>
  <si>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</si>
  <si>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</si>
  <si>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</si>
  <si>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</si>
  <si>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</si>
  <si>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</si>
  <si>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</si>
  <si>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</si>
  <si>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</si>
  <si>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</si>
  <si>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</si>
  <si>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</si>
  <si>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</si>
  <si>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</si>
  <si>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</si>
  <si>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</si>
  <si>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</si>
  <si>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</si>
  <si>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</si>
  <si>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</si>
  <si>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</si>
  <si>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</si>
  <si>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</si>
  <si>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</si>
  <si>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</si>
  <si>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</si>
  <si>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</si>
  <si>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</si>
  <si>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</si>
  <si>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</si>
  <si>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</si>
  <si>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</si>
  <si>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</si>
  <si>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</si>
  <si>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</si>
  <si>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</si>
  <si>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</si>
  <si>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</si>
  <si>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</si>
  <si>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</si>
  <si>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</si>
  <si>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</si>
  <si>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</si>
  <si>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</si>
  <si>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</si>
  <si>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</si>
  <si>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</si>
  <si>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</si>
  <si>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</si>
  <si>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</si>
  <si>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</si>
  <si>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</si>
  <si>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</si>
  <si>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</si>
  <si>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</si>
  <si>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</si>
  <si>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</si>
  <si>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</si>
  <si>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</si>
  <si>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</si>
  <si>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</si>
  <si>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</si>
  <si>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</si>
  <si>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</si>
  <si>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</si>
  <si>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</si>
  <si>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</si>
  <si>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</si>
  <si>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</si>
  <si>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</si>
  <si>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</si>
  <si>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</si>
  <si>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</si>
  <si>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</si>
  <si>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</si>
  <si>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</si>
  <si>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</si>
  <si>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</si>
  <si>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</si>
  <si>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</si>
  <si>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</si>
  <si>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</si>
  <si>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</si>
  <si>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</si>
  <si>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</si>
  <si>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</si>
  <si>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</si>
  <si>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</si>
  <si>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</si>
  <si>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</si>
  <si>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</si>
  <si>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</si>
  <si>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</si>
  <si>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</si>
  <si>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</si>
  <si>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</si>
  <si>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</si>
  <si>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</si>
  <si>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</si>
  <si>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</si>
  <si>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</si>
  <si>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</si>
  <si>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</si>
  <si>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</si>
  <si>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</si>
  <si>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</si>
  <si>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</si>
  <si>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</si>
  <si>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</si>
  <si>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</si>
  <si>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</si>
  <si>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</si>
  <si>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</si>
  <si>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</si>
  <si>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</si>
  <si>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</si>
  <si>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</si>
  <si>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</si>
  <si>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</si>
  <si>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</si>
  <si>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</si>
  <si>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</si>
  <si>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</si>
  <si>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</si>
  <si>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</si>
  <si>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</si>
  <si>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</si>
  <si>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</si>
  <si>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</si>
  <si>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</si>
  <si>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</si>
  <si>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</si>
  <si>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</si>
  <si>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</si>
  <si>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</si>
  <si>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</si>
  <si>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</si>
  <si>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</si>
  <si>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</si>
  <si>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</si>
  <si>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</si>
  <si>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</si>
  <si>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</si>
  <si>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</si>
  <si>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</si>
  <si>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</si>
  <si>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</si>
  <si>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</si>
  <si>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</si>
  <si>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</si>
  <si>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</si>
  <si>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</si>
  <si>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</si>
  <si>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</si>
  <si>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</si>
  <si>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</si>
  <si>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</si>
  <si>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</si>
  <si>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</si>
  <si>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</si>
  <si>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</si>
  <si>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</si>
  <si>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</si>
  <si>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</si>
  <si>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</si>
  <si>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</si>
  <si>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</si>
  <si>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</si>
  <si>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</si>
  <si>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</si>
  <si>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</si>
  <si>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</si>
  <si>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</si>
  <si>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</si>
  <si>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</si>
  <si>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</si>
  <si>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</si>
  <si>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</si>
  <si>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</si>
  <si>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</si>
  <si>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</si>
  <si>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</si>
  <si>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</si>
  <si>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</si>
  <si>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</si>
  <si>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</si>
  <si>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</si>
  <si>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</si>
  <si>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</si>
  <si>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</si>
  <si>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</si>
  <si>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</si>
  <si>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</si>
  <si>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</si>
  <si>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</si>
  <si>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</si>
  <si>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</si>
  <si>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</si>
  <si>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</si>
  <si>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</si>
  <si>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</si>
  <si>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</si>
  <si>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</si>
  <si>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</si>
  <si>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</si>
  <si>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</si>
  <si>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</si>
  <si>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</si>
  <si>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</si>
  <si>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</si>
  <si>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</si>
  <si>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</si>
  <si>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</si>
  <si>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</si>
  <si>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</si>
  <si>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</si>
  <si>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</si>
  <si>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</si>
  <si>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</si>
  <si>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</si>
  <si>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</si>
  <si>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</si>
  <si>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</si>
  <si>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</si>
  <si>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</si>
  <si>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</si>
  <si>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</si>
  <si>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</si>
  <si>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</si>
  <si>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</si>
  <si>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</si>
  <si>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</si>
  <si>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</si>
  <si>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</si>
  <si>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</si>
  <si>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</si>
  <si>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</si>
  <si>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</si>
  <si>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</si>
  <si>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</si>
  <si>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</si>
  <si>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</si>
  <si>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</si>
  <si>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</si>
  <si>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</si>
  <si>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</si>
  <si>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</si>
  <si>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</si>
  <si>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</si>
  <si>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</si>
  <si>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</si>
  <si>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</si>
  <si>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</si>
  <si>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</si>
  <si>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</si>
  <si>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</si>
  <si>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</si>
  <si>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</si>
  <si>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</si>
  <si>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</si>
  <si>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</si>
  <si>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</si>
  <si>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</si>
  <si>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</si>
  <si>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</si>
  <si>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</si>
  <si>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</si>
  <si>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</si>
  <si>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</si>
  <si>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</si>
  <si>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</si>
  <si>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</si>
  <si>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</si>
  <si>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</si>
  <si>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</si>
  <si>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</si>
  <si>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</si>
  <si>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</si>
  <si>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</si>
  <si>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</si>
  <si>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</si>
  <si>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</si>
  <si>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</si>
  <si>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</si>
  <si>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</si>
  <si>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</si>
  <si>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</si>
  <si>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</si>
  <si>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</si>
  <si>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</si>
  <si>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</si>
  <si>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</si>
  <si>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</si>
  <si>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</si>
  <si>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</si>
  <si>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</si>
  <si>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</si>
  <si>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</si>
  <si>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</si>
  <si>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</si>
  <si>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</si>
  <si>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</si>
  <si>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</si>
  <si>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</si>
  <si>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</si>
  <si>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</si>
  <si>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</si>
  <si>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</si>
  <si>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</si>
  <si>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</si>
  <si>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</si>
  <si>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</si>
  <si>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</si>
  <si>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</si>
  <si>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</si>
  <si>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</si>
  <si>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</si>
  <si>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</si>
  <si>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</si>
  <si>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</si>
  <si>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</si>
  <si>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</si>
  <si>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</si>
  <si>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</si>
  <si>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</si>
  <si>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</si>
  <si>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</si>
  <si>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</si>
  <si>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</si>
  <si>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</si>
  <si>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</si>
  <si>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</si>
  <si>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</si>
  <si>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</si>
  <si>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</si>
  <si>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</si>
  <si>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</si>
  <si>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</si>
  <si>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</si>
  <si>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</si>
  <si>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</si>
  <si>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</si>
  <si>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</si>
  <si>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</si>
  <si>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</si>
  <si>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</si>
  <si>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</si>
  <si>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</si>
  <si>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</si>
  <si>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</si>
  <si>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</si>
  <si>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</si>
  <si>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</si>
  <si>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</si>
  <si>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</si>
  <si>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</si>
  <si>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</si>
  <si>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</si>
  <si>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</si>
  <si>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</si>
  <si>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</si>
  <si>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</si>
  <si>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</si>
  <si>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</si>
  <si>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</si>
  <si>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</si>
  <si>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</si>
  <si>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</si>
  <si>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</si>
  <si>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</si>
  <si>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</si>
  <si>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</si>
  <si>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</si>
  <si>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</si>
  <si>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</si>
  <si>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</si>
  <si>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</si>
  <si>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</si>
  <si>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</si>
  <si>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</si>
  <si>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</si>
  <si>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</si>
  <si>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</si>
  <si>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</si>
  <si>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</si>
  <si>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</si>
  <si>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</si>
  <si>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</si>
  <si>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</si>
  <si>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</si>
  <si>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</si>
  <si>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</si>
  <si>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</si>
  <si>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</si>
  <si>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</si>
  <si>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</si>
  <si>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</si>
  <si>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</si>
  <si>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</si>
  <si>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</si>
  <si>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</si>
  <si>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</si>
  <si>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</si>
  <si>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</si>
  <si>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</si>
  <si>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</si>
  <si>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</si>
  <si>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</si>
  <si>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</si>
  <si>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</si>
  <si>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</si>
  <si>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</si>
  <si>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</si>
  <si>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</si>
  <si>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</si>
  <si>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</si>
  <si>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</si>
  <si>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</si>
  <si>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</si>
  <si>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</si>
  <si>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</si>
  <si>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</si>
  <si>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</si>
  <si>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</si>
  <si>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</si>
  <si>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</si>
  <si>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</si>
  <si>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</si>
  <si>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</si>
  <si>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</si>
  <si>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</si>
  <si>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</si>
  <si>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</si>
  <si>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</si>
  <si>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</si>
  <si>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</si>
  <si>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</si>
  <si>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</si>
  <si>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</si>
  <si>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</si>
  <si>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</si>
  <si>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</si>
  <si>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</si>
  <si>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</si>
  <si>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</si>
  <si>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</si>
  <si>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</si>
  <si>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</si>
  <si>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</si>
  <si>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</si>
  <si>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</si>
  <si>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</si>
  <si>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</si>
  <si>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</si>
  <si>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</si>
  <si>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</si>
  <si>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</si>
  <si>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</si>
  <si>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</si>
  <si>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</si>
  <si>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</si>
  <si>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</si>
  <si>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</si>
  <si>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</si>
  <si>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</si>
  <si>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</si>
  <si>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</si>
  <si>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</si>
  <si>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</si>
  <si>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</si>
  <si>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</si>
  <si>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</si>
  <si>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</si>
  <si>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</si>
  <si>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</si>
  <si>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</si>
  <si>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</si>
  <si>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</si>
  <si>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</si>
  <si>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</si>
  <si>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</si>
  <si>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</si>
  <si>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</si>
  <si>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</si>
  <si>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</si>
  <si>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</si>
  <si>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</si>
  <si>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</si>
  <si>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</si>
  <si>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</si>
  <si>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</si>
  <si>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</si>
  <si>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</si>
  <si>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</si>
  <si>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</si>
  <si>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</si>
  <si>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</si>
  <si>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</si>
  <si>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</si>
  <si>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</si>
  <si>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</si>
  <si>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</si>
  <si>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</si>
  <si>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</si>
  <si>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</si>
  <si>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</si>
  <si>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</si>
  <si>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</si>
  <si>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</si>
  <si>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</si>
  <si>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</si>
  <si>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</si>
  <si>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</si>
  <si>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</si>
  <si>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</si>
  <si>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</si>
  <si>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</si>
  <si>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</si>
  <si>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</si>
  <si>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</si>
  <si>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</si>
  <si>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</si>
  <si>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</si>
  <si>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</si>
  <si>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</si>
  <si>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</si>
  <si>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</si>
  <si>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</si>
  <si>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</si>
  <si>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</si>
  <si>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</si>
  <si>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</si>
  <si>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</si>
  <si>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</si>
  <si>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</si>
  <si>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</si>
  <si>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</si>
  <si>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</si>
  <si>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</si>
  <si>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</si>
  <si>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</si>
  <si>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</si>
  <si>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</si>
  <si>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</si>
  <si>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</si>
  <si>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</si>
  <si>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</si>
  <si>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</si>
  <si>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</si>
  <si>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</si>
  <si>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</si>
  <si>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</si>
  <si>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</si>
  <si>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</si>
  <si>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</si>
  <si>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</si>
  <si>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</si>
  <si>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</si>
  <si>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</si>
  <si>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</si>
  <si>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</si>
  <si>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</si>
  <si>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</si>
  <si>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</si>
  <si>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</si>
  <si>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</si>
  <si>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</si>
  <si>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</si>
  <si>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</si>
  <si>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</si>
  <si>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</si>
  <si>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</si>
  <si>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</si>
  <si>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</si>
  <si>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</si>
  <si>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</si>
  <si>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</si>
  <si>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</si>
  <si>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</si>
  <si>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</si>
  <si>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</si>
  <si>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</si>
  <si>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</si>
  <si>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</si>
  <si>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</si>
  <si>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</si>
  <si>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</si>
  <si>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</si>
  <si>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</si>
  <si>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</si>
  <si>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</si>
  <si>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</si>
  <si>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</si>
  <si>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</si>
  <si>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</si>
  <si>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</si>
  <si>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</si>
  <si>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</si>
  <si>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</si>
  <si>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</si>
  <si>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</si>
  <si>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</si>
  <si>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</si>
  <si>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</si>
  <si>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</si>
  <si>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</si>
  <si>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</si>
  <si>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</si>
  <si>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</si>
  <si>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</si>
  <si>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</si>
  <si>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</si>
  <si>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</si>
  <si>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</si>
  <si>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</si>
  <si>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</si>
  <si>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</si>
  <si>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</si>
  <si>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</si>
  <si>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</si>
  <si>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</si>
  <si>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</si>
  <si>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</si>
  <si>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</si>
  <si>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</si>
  <si>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</si>
  <si>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</si>
  <si>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</si>
  <si>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</si>
  <si>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</si>
  <si>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</si>
  <si>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</si>
  <si>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</si>
  <si>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</si>
  <si>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</si>
  <si>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</si>
  <si>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</si>
  <si>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</si>
  <si>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</si>
  <si>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</si>
  <si>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</si>
  <si>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</si>
  <si>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</si>
  <si>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</si>
  <si>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</si>
  <si>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</si>
  <si>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</si>
  <si>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</si>
  <si>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</si>
  <si>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</si>
  <si>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</si>
  <si>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</si>
  <si>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</si>
  <si>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</si>
  <si>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</si>
  <si>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</si>
  <si>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</si>
  <si>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</si>
  <si>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</si>
  <si>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</si>
  <si>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</si>
  <si>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</si>
  <si>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</si>
  <si>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</si>
  <si>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</si>
  <si>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</si>
  <si>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</si>
  <si>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</si>
  <si>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</si>
  <si>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</si>
  <si>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</si>
  <si>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</si>
  <si>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</si>
  <si>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</si>
  <si>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</si>
  <si>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</si>
  <si>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</si>
  <si>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</si>
  <si>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</si>
  <si>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</si>
  <si>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</si>
  <si>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</si>
  <si>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</si>
  <si>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</si>
  <si>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</si>
  <si>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</si>
  <si>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</si>
  <si>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</si>
  <si>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</si>
  <si>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</si>
  <si>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</si>
  <si>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</si>
  <si>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</si>
  <si>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</si>
  <si>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</si>
  <si>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</si>
  <si>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</si>
  <si>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</si>
  <si>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</si>
  <si>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</si>
  <si>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</si>
  <si>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</si>
  <si>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</si>
  <si>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</si>
  <si>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</si>
  <si>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</si>
  <si>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</si>
  <si>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</si>
  <si>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</si>
  <si>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</si>
  <si>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</si>
  <si>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</si>
  <si>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</si>
  <si>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</si>
  <si>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</si>
  <si>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</si>
  <si>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</si>
  <si>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</si>
  <si>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</si>
  <si>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</si>
  <si>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</si>
  <si>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</si>
  <si>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</si>
  <si>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</si>
  <si>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</si>
  <si>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</si>
  <si>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</si>
  <si>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</si>
  <si>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</si>
  <si>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</si>
  <si>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</si>
  <si>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</si>
  <si>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</si>
  <si>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</si>
  <si>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</si>
  <si>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</si>
  <si>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</si>
  <si>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</si>
  <si>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</si>
  <si>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</si>
  <si>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</si>
  <si>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</si>
  <si>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</si>
  <si>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</si>
  <si>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</si>
  <si>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</si>
  <si>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</si>
  <si>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</si>
  <si>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</si>
  <si>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</si>
  <si>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</si>
  <si>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</si>
  <si>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</si>
  <si>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</si>
  <si>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</si>
  <si>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</si>
  <si>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</si>
  <si>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</si>
  <si>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</si>
  <si>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</si>
  <si>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</si>
  <si>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</si>
  <si>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</si>
  <si>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</si>
  <si>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</si>
  <si>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</si>
  <si>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</si>
  <si>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</si>
  <si>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</si>
  <si>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</si>
  <si>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</si>
  <si>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</si>
  <si>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</si>
  <si>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</si>
  <si>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</si>
  <si>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</si>
  <si>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</si>
  <si>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</si>
  <si>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</si>
  <si>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</si>
  <si>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</si>
  <si>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</si>
  <si>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</si>
  <si>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</si>
  <si>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</si>
  <si>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</si>
  <si>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</si>
  <si>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</si>
  <si>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</si>
  <si>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</si>
  <si>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</si>
  <si>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</si>
  <si>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</si>
  <si>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</si>
  <si>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</si>
  <si>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</si>
  <si>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</si>
  <si>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</si>
  <si>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</si>
  <si>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</si>
  <si>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</si>
  <si>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</si>
  <si>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</si>
  <si>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</si>
  <si>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</si>
  <si>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</si>
  <si>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</si>
  <si>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</si>
  <si>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</si>
  <si>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</si>
  <si>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</si>
  <si>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</si>
  <si>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</si>
  <si>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</si>
  <si>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</si>
  <si>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</si>
  <si>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</si>
  <si>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</si>
  <si>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</si>
  <si>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</si>
  <si>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</si>
  <si>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</si>
  <si>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</si>
  <si>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</si>
  <si>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</si>
  <si>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</si>
  <si>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</si>
  <si>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</si>
  <si>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</si>
  <si>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</si>
  <si>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</si>
  <si>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</si>
  <si>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</si>
  <si>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</si>
  <si>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</si>
  <si>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</si>
  <si>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</si>
  <si>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</si>
  <si>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</si>
  <si>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</si>
  <si>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</si>
  <si>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</si>
  <si>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</si>
  <si>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</si>
  <si>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</si>
  <si>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</si>
  <si>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</si>
  <si>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</si>
  <si>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</si>
  <si>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</si>
  <si>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</si>
  <si>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</si>
  <si>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</si>
  <si>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</si>
  <si>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</si>
  <si>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</si>
  <si>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</si>
  <si>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</si>
  <si>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</si>
  <si>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</si>
  <si>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</si>
  <si>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</si>
  <si>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</si>
  <si>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</si>
  <si>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</si>
  <si>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</si>
  <si>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</si>
  <si>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</si>
  <si>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</si>
  <si>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</si>
  <si>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</si>
  <si>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</si>
  <si>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</si>
  <si>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</si>
  <si>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</si>
  <si>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</si>
  <si>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</si>
  <si>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</si>
  <si>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</si>
  <si>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</si>
  <si>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</si>
  <si>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</si>
  <si>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</si>
  <si>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</si>
  <si>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</si>
  <si>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</si>
  <si>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</si>
  <si>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</si>
  <si>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</si>
  <si>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</si>
  <si>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</si>
  <si>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</si>
  <si>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</si>
  <si>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</si>
  <si>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</si>
  <si>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</si>
  <si>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</si>
  <si>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</si>
  <si>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</si>
  <si>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</si>
  <si>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</si>
  <si>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</si>
  <si>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</si>
  <si>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</si>
  <si>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</si>
  <si>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</si>
  <si>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</si>
  <si>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</si>
  <si>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</si>
  <si>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</si>
  <si>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</si>
  <si>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</si>
  <si>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</si>
  <si>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</si>
  <si>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</si>
  <si>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</si>
  <si>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</si>
  <si>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</si>
  <si>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</si>
  <si>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</si>
  <si>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</si>
  <si>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</si>
  <si>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</si>
  <si>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</si>
  <si>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</si>
  <si>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</si>
  <si>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</si>
  <si>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</si>
  <si>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</si>
  <si>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</si>
  <si>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</si>
  <si>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</si>
  <si>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</si>
  <si>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</si>
  <si>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</si>
  <si>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</si>
  <si>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</si>
  <si>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</si>
  <si>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</si>
  <si>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</si>
  <si>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</si>
  <si>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</si>
  <si>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</si>
  <si>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</si>
  <si>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</si>
  <si>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</si>
  <si>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</si>
  <si>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</si>
  <si>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</si>
  <si>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</si>
  <si>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</si>
  <si>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</si>
  <si>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</si>
  <si>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</si>
  <si>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</si>
  <si>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</si>
  <si>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</si>
  <si>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</si>
  <si>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</si>
  <si>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</si>
  <si>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</si>
  <si>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</si>
  <si>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</si>
  <si>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</si>
  <si>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</si>
  <si>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</si>
  <si>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</si>
  <si>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</si>
  <si>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</si>
  <si>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</si>
  <si>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</si>
  <si>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</si>
  <si>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</si>
  <si>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</si>
  <si>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</si>
  <si>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</si>
  <si>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</si>
  <si>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</si>
  <si>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</si>
  <si>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</si>
  <si>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</si>
  <si>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</si>
  <si>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</si>
  <si>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</si>
  <si>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</si>
  <si>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</si>
  <si>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</si>
  <si>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</si>
  <si>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</si>
  <si>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</si>
  <si>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</si>
  <si>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</si>
  <si>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</si>
  <si>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</si>
  <si>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</si>
  <si>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</si>
  <si>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</si>
  <si>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</si>
  <si>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</si>
  <si>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</si>
  <si>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</si>
  <si>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</si>
  <si>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</si>
  <si>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</si>
  <si>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</si>
  <si>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</si>
  <si>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</si>
  <si>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</si>
  <si>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</si>
  <si>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</si>
  <si>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</si>
  <si>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</si>
  <si>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</si>
  <si>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</si>
  <si>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</si>
  <si>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</si>
  <si>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</si>
  <si>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</si>
  <si>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</si>
  <si>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</si>
  <si>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</si>
  <si>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</si>
  <si>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</si>
  <si>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</si>
  <si>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</si>
  <si>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</si>
  <si>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</si>
  <si>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</si>
  <si>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</si>
  <si>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</si>
  <si>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</si>
  <si>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</si>
  <si>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</si>
  <si>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</si>
  <si>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</si>
  <si>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</si>
  <si>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</si>
  <si>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</si>
  <si>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</si>
  <si>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</si>
  <si>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</si>
  <si>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</si>
  <si>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</si>
  <si>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</si>
  <si>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</si>
  <si>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</si>
  <si>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</si>
  <si>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</si>
  <si>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</si>
  <si>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</si>
  <si>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</si>
  <si>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</si>
  <si>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</si>
  <si>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</si>
  <si>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</si>
  <si>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</si>
  <si>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</si>
  <si>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</si>
  <si>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</si>
  <si>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</si>
  <si>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</si>
  <si>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</si>
  <si>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</si>
  <si>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</si>
  <si>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</si>
  <si>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</si>
  <si>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</si>
  <si>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</si>
  <si>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</si>
  <si>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</si>
  <si>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</si>
  <si>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</si>
  <si>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</si>
  <si>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</si>
  <si>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</si>
  <si>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</si>
  <si>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</si>
  <si>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</si>
  <si>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</si>
  <si>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</si>
  <si>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</si>
  <si>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</si>
  <si>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</si>
  <si>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</si>
  <si>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</si>
  <si>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</si>
  <si>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</si>
  <si>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</si>
  <si>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</si>
  <si>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</si>
  <si>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</si>
  <si>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</si>
  <si>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</si>
  <si>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</si>
  <si>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</si>
  <si>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</si>
  <si>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</si>
  <si>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</si>
  <si>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</si>
  <si>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</si>
  <si>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</si>
  <si>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</si>
  <si>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</si>
  <si>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</si>
  <si>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</si>
  <si>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</si>
  <si>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</si>
  <si>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</si>
  <si>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</si>
  <si>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</si>
  <si>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</si>
  <si>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</si>
  <si>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</si>
  <si>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</si>
  <si>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</si>
  <si>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</si>
  <si>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</si>
  <si>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</si>
  <si>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</si>
  <si>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</si>
  <si>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</si>
  <si>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</si>
  <si>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</si>
  <si>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</si>
  <si>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</si>
  <si>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</si>
  <si>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</si>
  <si>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</si>
  <si>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</si>
  <si>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</si>
  <si>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</si>
  <si>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</si>
  <si>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</si>
  <si>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</si>
  <si>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</si>
  <si>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</si>
  <si>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</si>
  <si>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</si>
  <si>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</si>
  <si>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</si>
  <si>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</si>
  <si>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</si>
  <si>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</si>
  <si>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</si>
  <si>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</si>
  <si>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</si>
  <si>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</si>
  <si>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</si>
  <si>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</si>
  <si>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</si>
  <si>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</si>
  <si>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</si>
  <si>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</si>
  <si>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</si>
  <si>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</si>
  <si>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</si>
  <si>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</si>
  <si>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</si>
  <si>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</si>
  <si>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</si>
  <si>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</si>
  <si>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</si>
  <si>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</si>
  <si>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</si>
  <si>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</si>
  <si>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</si>
  <si>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</si>
  <si>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</si>
  <si>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</si>
  <si>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</si>
  <si>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</si>
  <si>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</si>
  <si>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</si>
  <si>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</si>
  <si>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</si>
  <si>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</si>
  <si>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</si>
  <si>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</si>
  <si>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</si>
  <si>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</si>
  <si>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</si>
  <si>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</si>
  <si>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</si>
  <si>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</si>
  <si>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</si>
  <si>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</si>
  <si>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</si>
  <si>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</si>
  <si>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</si>
  <si>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</si>
  <si>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</si>
  <si>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</si>
  <si>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</si>
  <si>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</si>
  <si>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</si>
  <si>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</si>
  <si>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</si>
  <si>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</si>
  <si>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</si>
  <si>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</si>
  <si>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</si>
  <si>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</si>
  <si>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</si>
  <si>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</si>
  <si>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</si>
  <si>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</si>
  <si>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</si>
  <si>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</si>
  <si>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</si>
  <si>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</si>
  <si>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</si>
  <si>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</si>
  <si>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</si>
  <si>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</si>
  <si>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</si>
  <si>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</si>
  <si>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</si>
  <si>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</si>
  <si>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</si>
  <si>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</si>
  <si>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</si>
  <si>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</si>
  <si>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</si>
  <si>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</si>
  <si>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</si>
  <si>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</si>
  <si>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</si>
  <si>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</si>
  <si>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</si>
  <si>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</si>
  <si>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</si>
  <si>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</si>
  <si>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</si>
  <si>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</si>
  <si>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</si>
  <si>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</si>
  <si>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</si>
  <si>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</si>
  <si>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</si>
  <si>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</si>
  <si>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</si>
  <si>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</si>
  <si>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</si>
  <si>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</si>
  <si>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</si>
  <si>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</si>
  <si>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</si>
  <si>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</si>
  <si>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</si>
  <si>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</si>
  <si>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</si>
  <si>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</si>
  <si>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</si>
  <si>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</si>
  <si>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</si>
  <si>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</si>
  <si>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</si>
  <si>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</si>
  <si>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</si>
  <si>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</si>
  <si>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</si>
  <si>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</si>
  <si>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</si>
  <si>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</si>
  <si>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</si>
  <si>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</si>
  <si>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</si>
  <si>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</si>
  <si>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</si>
  <si>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</si>
  <si>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</si>
  <si>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</si>
  <si>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</si>
  <si>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</si>
  <si>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</si>
  <si>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</si>
  <si>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</si>
  <si>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</si>
  <si>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</si>
  <si>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</si>
  <si>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</si>
  <si>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</si>
  <si>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</si>
  <si>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</si>
  <si>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</si>
  <si>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</si>
  <si>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</si>
  <si>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</si>
  <si>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</si>
  <si>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</si>
  <si>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</si>
  <si>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</si>
  <si>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</si>
  <si>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</si>
  <si>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</si>
  <si>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</si>
  <si>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</si>
  <si>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</si>
  <si>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</si>
  <si>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</si>
  <si>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</si>
  <si>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</si>
  <si>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</si>
  <si>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</si>
  <si>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</si>
  <si>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</si>
  <si>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</si>
  <si>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</si>
  <si>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</si>
  <si>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</si>
  <si>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</si>
  <si>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</si>
  <si>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</si>
  <si>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</si>
  <si>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</si>
  <si>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</si>
  <si>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</si>
  <si>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</si>
  <si>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</si>
  <si>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</si>
  <si>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</si>
  <si>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</si>
  <si>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</si>
  <si>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</si>
  <si>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</si>
  <si>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</si>
  <si>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</si>
  <si>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</si>
  <si>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</si>
  <si>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</si>
  <si>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</si>
  <si>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</si>
  <si>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</si>
  <si>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</si>
  <si>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</si>
  <si>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</si>
  <si>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</si>
  <si>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</si>
  <si>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</si>
  <si>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</si>
  <si>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</si>
  <si>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</si>
  <si>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</si>
  <si>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</si>
  <si>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</si>
  <si>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</si>
  <si>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</si>
  <si>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</si>
  <si>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</si>
  <si>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</si>
  <si>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</si>
  <si>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</si>
  <si>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</si>
  <si>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</si>
  <si>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</si>
  <si>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</si>
  <si>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</si>
  <si>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</si>
  <si>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</si>
  <si>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</si>
  <si>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</si>
  <si>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</si>
  <si>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</si>
  <si>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</si>
  <si>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</si>
  <si>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</si>
  <si>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</si>
  <si>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</si>
  <si>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</si>
  <si>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</si>
  <si>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</si>
  <si>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</si>
  <si>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</si>
  <si>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</si>
  <si>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</si>
  <si>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</si>
  <si>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</si>
  <si>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</si>
  <si>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</si>
  <si>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</si>
  <si>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</si>
  <si>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</si>
  <si>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</si>
  <si>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</si>
  <si>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</si>
  <si>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</si>
  <si>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</si>
  <si>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</si>
  <si>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</si>
  <si>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</si>
  <si>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</si>
  <si>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</si>
  <si>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</si>
  <si>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</si>
  <si>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</si>
  <si>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</si>
  <si>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</si>
  <si>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</si>
  <si>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</si>
  <si>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</si>
  <si>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</si>
  <si>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</si>
  <si>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</si>
  <si>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</si>
  <si>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</si>
  <si>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</si>
  <si>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</si>
  <si>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</si>
  <si>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</si>
  <si>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</si>
  <si>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</si>
  <si>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</si>
  <si>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</si>
  <si>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</si>
  <si>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</si>
  <si>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</si>
  <si>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</si>
  <si>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</si>
  <si>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</si>
  <si>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</si>
  <si>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</si>
  <si>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</si>
  <si>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</si>
  <si>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</si>
  <si>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</si>
  <si>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</si>
  <si>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</si>
  <si>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</si>
  <si>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</si>
  <si>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</si>
  <si>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</si>
  <si>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</si>
  <si>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</si>
  <si>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</si>
  <si>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</si>
  <si>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</si>
  <si>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</si>
  <si>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</si>
  <si>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</si>
  <si>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</si>
  <si>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</si>
  <si>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</si>
  <si>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</si>
  <si>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</si>
  <si>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</si>
  <si>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</si>
  <si>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</si>
  <si>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</si>
  <si>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</si>
  <si>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</si>
  <si>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</si>
  <si>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</si>
  <si>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</si>
  <si>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</si>
  <si>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</si>
  <si>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</si>
  <si>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</si>
  <si>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</si>
  <si>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</si>
  <si>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</si>
  <si>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</si>
  <si>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</si>
  <si>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</si>
  <si>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</si>
  <si>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</si>
  <si>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</si>
  <si>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</si>
  <si>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</si>
  <si>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</si>
  <si>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</si>
  <si>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</si>
  <si>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</si>
  <si>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</si>
  <si>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</si>
  <si>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</si>
  <si>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</si>
  <si>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</si>
  <si>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</si>
  <si>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</si>
  <si>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</si>
  <si>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</si>
  <si>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</si>
  <si>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</si>
  <si>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</si>
  <si>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</si>
  <si>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</si>
  <si>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</si>
  <si>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</si>
  <si>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</si>
  <si>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</si>
  <si>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</si>
  <si>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</si>
  <si>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</si>
  <si>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</si>
  <si>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</si>
  <si>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</si>
  <si>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</si>
  <si>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</si>
  <si>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</si>
  <si>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</si>
  <si>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</si>
  <si>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</si>
  <si>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</si>
  <si>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</si>
  <si>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</si>
  <si>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</si>
  <si>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</si>
  <si>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</si>
  <si>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</si>
  <si>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</si>
  <si>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</si>
  <si>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</si>
  <si>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</si>
  <si>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</si>
  <si>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</si>
  <si>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</si>
  <si>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</si>
  <si>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</si>
  <si>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</si>
  <si>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</si>
  <si>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</si>
  <si>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</si>
  <si>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</si>
  <si>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</si>
  <si>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</si>
  <si>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</si>
  <si>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</si>
  <si>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</si>
  <si>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</si>
  <si>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</si>
  <si>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</si>
  <si>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</si>
  <si>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</si>
  <si>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</si>
  <si>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</si>
  <si>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</si>
  <si>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</si>
  <si>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</si>
  <si>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</si>
  <si>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</si>
  <si>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</si>
  <si>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</si>
  <si>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</si>
  <si>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</si>
  <si>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</si>
  <si>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</si>
  <si>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</si>
  <si>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</si>
  <si>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</si>
  <si>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</si>
  <si>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</si>
  <si>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</si>
  <si>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</si>
  <si>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</si>
  <si>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</si>
  <si>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</si>
  <si>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</si>
  <si>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</si>
  <si>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</si>
  <si>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</si>
  <si>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</si>
  <si>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</si>
  <si>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</si>
  <si>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</si>
  <si>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</si>
  <si>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</si>
  <si>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</si>
  <si>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</si>
  <si>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</si>
  <si>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</si>
  <si>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</si>
  <si>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</si>
  <si>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</si>
  <si>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</si>
  <si>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</si>
  <si>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</si>
  <si>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</si>
  <si>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</si>
  <si>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</si>
  <si>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</si>
  <si>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</si>
  <si>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</si>
  <si>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</si>
  <si>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</si>
  <si>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</si>
  <si>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</si>
  <si>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</si>
  <si>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</si>
  <si>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</si>
  <si>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</si>
  <si>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</si>
  <si>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</si>
  <si>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</si>
  <si>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</si>
  <si>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</si>
  <si>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</si>
  <si>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</si>
  <si>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</si>
  <si>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</si>
  <si>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</si>
  <si>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</si>
  <si>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</si>
  <si>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</si>
  <si>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</si>
  <si>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</si>
  <si>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</si>
  <si>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</si>
  <si>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</si>
  <si>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</si>
  <si>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</si>
  <si>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</si>
  <si>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</si>
  <si>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</si>
  <si>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</si>
  <si>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</si>
  <si>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</si>
  <si>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</si>
  <si>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</si>
  <si>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</si>
  <si>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</si>
  <si>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</si>
  <si>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</si>
  <si>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</si>
  <si>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</si>
  <si>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</si>
  <si>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</si>
  <si>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</si>
  <si>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</si>
  <si>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</si>
  <si>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</si>
  <si>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</si>
  <si>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</si>
  <si>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</si>
  <si>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</si>
  <si>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</si>
  <si>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</si>
  <si>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</si>
  <si>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</si>
  <si>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</si>
  <si>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</si>
  <si>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</si>
  <si>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</si>
  <si>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</si>
  <si>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</si>
  <si>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</si>
  <si>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</si>
  <si>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</si>
  <si>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</si>
  <si>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</si>
  <si>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</si>
  <si>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</si>
  <si>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</si>
  <si>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</si>
  <si>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</si>
  <si>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</si>
  <si>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</si>
  <si>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</si>
  <si>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</si>
  <si>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</si>
  <si>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</si>
  <si>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</si>
  <si>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</si>
  <si>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</si>
  <si>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</si>
  <si>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</si>
  <si>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</si>
  <si>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</si>
  <si>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</si>
  <si>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</si>
  <si>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</si>
  <si>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</si>
  <si>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</si>
  <si>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</si>
  <si>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</si>
  <si>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</si>
  <si>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</si>
  <si>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</si>
  <si>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</si>
  <si>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</si>
  <si>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</si>
  <si>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</si>
  <si>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</si>
  <si>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</si>
  <si>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</si>
  <si>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</si>
  <si>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</si>
  <si>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</si>
  <si>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</si>
  <si>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</si>
  <si>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</si>
  <si>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</si>
  <si>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</si>
  <si>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</si>
  <si>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</si>
  <si>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</si>
  <si>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</si>
  <si>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</si>
  <si>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</si>
  <si>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</si>
  <si>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</si>
  <si>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</si>
  <si>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</si>
  <si>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</si>
  <si>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</si>
  <si>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</si>
  <si>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</si>
  <si>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</si>
  <si>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</si>
  <si>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</si>
  <si>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</si>
  <si>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</si>
  <si>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</si>
  <si>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</si>
  <si>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</si>
  <si>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</si>
  <si>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</si>
  <si>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</si>
  <si>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</si>
  <si>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</si>
  <si>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</si>
  <si>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</si>
  <si>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</si>
  <si>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</si>
  <si>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</si>
  <si>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</si>
  <si>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</si>
  <si>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</si>
  <si>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</si>
  <si>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</si>
  <si>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</si>
  <si>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</si>
  <si>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</si>
  <si>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</si>
  <si>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</si>
  <si>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</si>
  <si>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</si>
  <si>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</si>
  <si>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</si>
  <si>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</si>
  <si>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</si>
  <si>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</si>
  <si>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</si>
  <si>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</si>
  <si>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</si>
  <si>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</si>
  <si>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</si>
  <si>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</si>
  <si>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</si>
  <si>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</si>
  <si>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</si>
  <si>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</si>
  <si>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</si>
  <si>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</si>
  <si>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</si>
  <si>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</si>
  <si>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</si>
  <si>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</si>
  <si>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</si>
  <si>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</si>
  <si>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</si>
  <si>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</si>
  <si>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</si>
  <si>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</si>
  <si>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</si>
  <si>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</si>
  <si>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</si>
  <si>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</si>
  <si>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</si>
  <si>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</si>
  <si>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</si>
  <si>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</si>
  <si>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</si>
  <si>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</si>
  <si>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</si>
  <si>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</si>
  <si>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</si>
  <si>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</si>
  <si>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</si>
  <si>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</si>
  <si>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</si>
  <si>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</si>
  <si>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</si>
  <si>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</si>
  <si>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</si>
  <si>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</si>
  <si>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</si>
  <si>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</si>
  <si>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</si>
  <si>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</si>
  <si>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</si>
  <si>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</si>
  <si>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</si>
  <si>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</si>
  <si>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</si>
  <si>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</si>
  <si>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</si>
  <si>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</si>
  <si>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</si>
  <si>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</si>
  <si>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</si>
  <si>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</si>
  <si>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</si>
  <si>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</si>
  <si>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</si>
  <si>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</si>
  <si>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</si>
  <si>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</si>
  <si>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</si>
  <si>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</si>
  <si>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</si>
  <si>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</si>
  <si>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</si>
  <si>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</si>
  <si>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</si>
  <si>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</si>
  <si>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</si>
  <si>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</si>
  <si>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</si>
  <si>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</si>
  <si>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</si>
  <si>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</si>
  <si>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</si>
  <si>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</si>
  <si>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</si>
  <si>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</si>
  <si>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</si>
  <si>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</si>
  <si>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</si>
  <si>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</si>
  <si>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</si>
  <si>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</si>
  <si>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</si>
  <si>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</si>
  <si>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</si>
  <si>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</si>
  <si>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</si>
  <si>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</si>
  <si>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</si>
  <si>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</si>
  <si>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</si>
  <si>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</si>
  <si>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</si>
  <si>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</si>
  <si>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</si>
  <si>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</si>
  <si>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</si>
  <si>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</si>
  <si>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</si>
  <si>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</si>
  <si>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</si>
  <si>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</si>
  <si>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</si>
  <si>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</si>
  <si>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</si>
  <si>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</si>
  <si>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</si>
  <si>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</si>
  <si>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</si>
  <si>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</si>
  <si>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</si>
  <si>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</si>
  <si>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</si>
  <si>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</si>
  <si>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</si>
  <si>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</si>
  <si>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</si>
  <si>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</si>
  <si>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</si>
  <si>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</si>
  <si>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</si>
  <si>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</si>
  <si>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</si>
  <si>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</si>
  <si>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</si>
  <si>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</si>
  <si>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</si>
  <si>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</si>
  <si>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</si>
  <si>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</si>
  <si>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</si>
  <si>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</si>
  <si>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</si>
  <si>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</si>
  <si>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</si>
  <si>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</si>
  <si>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</si>
  <si>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</si>
  <si>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</si>
  <si>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</si>
  <si>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</si>
  <si>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</si>
  <si>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</si>
  <si>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</si>
  <si>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</si>
  <si>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</si>
  <si>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</si>
  <si>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</si>
  <si>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</si>
  <si>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</si>
  <si>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</si>
  <si>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</si>
  <si>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</si>
  <si>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</si>
  <si>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</si>
  <si>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</si>
  <si>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</si>
  <si>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</si>
  <si>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</si>
  <si>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</si>
  <si>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</si>
  <si>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</si>
  <si>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</si>
  <si>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</si>
  <si>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</si>
  <si>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</si>
  <si>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</si>
  <si>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</si>
  <si>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</si>
  <si>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</si>
  <si>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</si>
  <si>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</si>
  <si>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</si>
  <si>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</si>
  <si>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</si>
  <si>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</si>
  <si>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</si>
  <si>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</si>
  <si>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</si>
  <si>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</si>
  <si>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</si>
  <si>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</si>
  <si>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</si>
  <si>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</si>
  <si>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</si>
  <si>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</si>
  <si>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</si>
  <si>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</si>
  <si>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</si>
  <si>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</si>
  <si>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</si>
  <si>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</si>
  <si>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</si>
  <si>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</si>
  <si>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</si>
  <si>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</si>
  <si>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</si>
  <si>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</si>
  <si>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</si>
  <si>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</si>
  <si>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</si>
  <si>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</si>
  <si>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</si>
  <si>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</si>
  <si>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</si>
  <si>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</si>
  <si>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</si>
  <si>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</si>
  <si>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</si>
  <si>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</si>
  <si>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</si>
  <si>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</si>
  <si>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</si>
  <si>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</si>
  <si>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</si>
  <si>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</si>
  <si>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</si>
  <si>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</si>
  <si>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</si>
  <si>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</si>
  <si>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</si>
  <si>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</si>
  <si>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</si>
  <si>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</si>
  <si>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</si>
  <si>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</si>
  <si>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</si>
  <si>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</si>
  <si>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</si>
  <si>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</si>
  <si>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</si>
  <si>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</si>
  <si>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</si>
  <si>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</si>
  <si>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</si>
  <si>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</si>
  <si>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</si>
  <si>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</si>
  <si>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</si>
  <si>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</si>
  <si>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</si>
  <si>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</si>
  <si>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</si>
  <si>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</si>
  <si>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</si>
  <si>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</si>
  <si>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</si>
  <si>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</si>
  <si>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</si>
  <si>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</si>
  <si>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</si>
  <si>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</si>
  <si>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</si>
  <si>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</si>
  <si>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</si>
  <si>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</si>
  <si>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</si>
  <si>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</si>
  <si>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</si>
  <si>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</si>
  <si>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</si>
  <si>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</si>
  <si>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</si>
  <si>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</si>
  <si>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</si>
  <si>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</si>
  <si>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</si>
  <si>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</si>
  <si>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</si>
  <si>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</si>
  <si>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</si>
  <si>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</si>
  <si>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</si>
  <si>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</si>
  <si>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</si>
  <si>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</si>
  <si>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</si>
  <si>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</si>
  <si>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</si>
  <si>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</si>
  <si>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</si>
  <si>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</si>
  <si>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</si>
  <si>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</si>
  <si>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</si>
  <si>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</si>
  <si>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</si>
  <si>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</si>
  <si>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</si>
  <si>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</si>
  <si>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</si>
  <si>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</si>
  <si>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</si>
  <si>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</si>
  <si>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</si>
  <si>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</si>
  <si>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</si>
  <si>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</si>
  <si>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</si>
  <si>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</si>
  <si>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</si>
  <si>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</si>
  <si>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</si>
  <si>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</si>
  <si>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</si>
  <si>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</si>
  <si>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</si>
  <si>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</si>
  <si>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</si>
  <si>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</si>
  <si>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</si>
  <si>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</si>
  <si>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</si>
  <si>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</si>
  <si>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</si>
  <si>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</si>
  <si>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</si>
  <si>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</si>
  <si>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</si>
  <si>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</si>
  <si>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</si>
  <si>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</si>
  <si>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</si>
  <si>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</si>
  <si>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</si>
  <si>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</si>
  <si>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</si>
  <si>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</si>
  <si>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</si>
  <si>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</si>
  <si>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</si>
  <si>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</si>
  <si>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</si>
  <si>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</si>
  <si>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</si>
  <si>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</si>
  <si>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</si>
  <si>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</si>
  <si>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</si>
  <si>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</si>
  <si>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</si>
  <si>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</si>
  <si>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</si>
  <si>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</si>
  <si>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</si>
  <si>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</si>
  <si>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</si>
  <si>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</si>
  <si>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</si>
  <si>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</si>
  <si>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</si>
  <si>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</si>
  <si>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</si>
  <si>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</si>
  <si>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</si>
  <si>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</si>
  <si>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</si>
  <si>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</si>
  <si>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</si>
  <si>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</si>
  <si>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</si>
  <si>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</si>
  <si>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</si>
  <si>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</si>
  <si>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</si>
  <si>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</si>
  <si>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</si>
  <si>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</si>
  <si>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</si>
  <si>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</si>
  <si>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</si>
  <si>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</si>
  <si>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</si>
  <si>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</si>
  <si>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</si>
  <si>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</si>
  <si>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</si>
  <si>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</si>
  <si>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</si>
  <si>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</si>
  <si>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</si>
  <si>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</si>
  <si>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</si>
  <si>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</si>
  <si>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</si>
  <si>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</si>
  <si>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</si>
  <si>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</si>
  <si>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</si>
  <si>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</si>
  <si>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</si>
  <si>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</si>
  <si>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</si>
  <si>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</si>
  <si>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</si>
  <si>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</si>
  <si>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</si>
  <si>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</si>
  <si>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</si>
  <si>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</si>
  <si>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</si>
  <si>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</si>
  <si>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</si>
  <si>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</si>
  <si>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</si>
  <si>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</si>
  <si>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</si>
  <si>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</si>
  <si>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</si>
  <si>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</si>
  <si>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</si>
  <si>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</si>
  <si>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</si>
  <si>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</si>
  <si>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</si>
  <si>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</si>
  <si>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</si>
  <si>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</si>
  <si>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</si>
  <si>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</si>
  <si>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</si>
  <si>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</si>
  <si>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</si>
  <si>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</si>
  <si>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</si>
  <si>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</si>
  <si>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</si>
  <si>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</si>
  <si>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</si>
  <si>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</si>
  <si>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</si>
  <si>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</si>
  <si>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</si>
  <si>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</si>
  <si>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</si>
  <si>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</si>
  <si>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</si>
  <si>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</si>
  <si>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</si>
  <si>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</si>
  <si>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</si>
  <si>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</si>
  <si>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</si>
  <si>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</si>
  <si>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</si>
  <si>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</si>
  <si>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</si>
  <si>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</si>
  <si>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</si>
  <si>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</si>
  <si>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</si>
  <si>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</si>
  <si>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</si>
  <si>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</si>
  <si>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</si>
  <si>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</si>
  <si>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</si>
  <si>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</si>
  <si>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</si>
  <si>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</si>
  <si>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</si>
  <si>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</si>
  <si>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</si>
  <si>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</si>
  <si>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</si>
  <si>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</si>
  <si>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</si>
  <si>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</si>
  <si>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</si>
  <si>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</si>
  <si>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</si>
  <si>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</si>
  <si>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</si>
  <si>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</si>
  <si>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</si>
  <si>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</si>
  <si>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</si>
  <si>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</si>
  <si>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</si>
  <si>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</si>
  <si>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</si>
  <si>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</si>
  <si>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</si>
  <si>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</si>
  <si>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</si>
  <si>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</si>
  <si>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</si>
  <si>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</si>
  <si>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</si>
  <si>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</si>
  <si>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</si>
  <si>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</si>
  <si>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</si>
  <si>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</si>
  <si>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</si>
  <si>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</si>
  <si>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</si>
  <si>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</si>
  <si>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</si>
  <si>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</si>
  <si>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</si>
  <si>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</si>
  <si>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</si>
  <si>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</si>
  <si>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</si>
  <si>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</si>
  <si>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</si>
  <si>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</si>
  <si>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</si>
  <si>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</si>
  <si>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</si>
  <si>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</si>
  <si>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</si>
  <si>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</si>
  <si>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</si>
  <si>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</si>
  <si>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</si>
  <si>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</si>
  <si>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</si>
  <si>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</si>
  <si>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</si>
  <si>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</si>
  <si>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</si>
  <si>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</si>
  <si>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</si>
  <si>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</si>
  <si>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</si>
  <si>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</si>
  <si>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</si>
  <si>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</si>
  <si>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</si>
  <si>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</si>
  <si>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</si>
  <si>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</si>
  <si>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</si>
  <si>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</si>
  <si>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</si>
  <si>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</si>
  <si>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</si>
  <si>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</si>
  <si>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</si>
  <si>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</si>
  <si>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</si>
  <si>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</si>
  <si>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</si>
  <si>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</si>
  <si>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</si>
  <si>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</si>
  <si>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</si>
  <si>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</si>
  <si>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</si>
  <si>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</si>
  <si>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</si>
  <si>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</si>
  <si>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</si>
  <si>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</si>
  <si>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</si>
  <si>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</si>
  <si>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</si>
  <si>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</si>
  <si>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</si>
  <si>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</si>
  <si>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</si>
  <si>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</si>
  <si>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</si>
  <si>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</si>
  <si>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</si>
  <si>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</si>
  <si>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</si>
  <si>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</si>
  <si>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</si>
  <si>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</si>
  <si>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</si>
  <si>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</si>
  <si>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</si>
  <si>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</si>
  <si>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</si>
  <si>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</si>
  <si>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</si>
  <si>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</si>
  <si>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</si>
  <si>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</si>
  <si>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</si>
  <si>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</si>
  <si>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</si>
  <si>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</si>
  <si>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</si>
  <si>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</si>
  <si>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</si>
  <si>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</si>
  <si>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</si>
  <si>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</si>
  <si>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</si>
  <si>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</si>
  <si>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</si>
  <si>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</si>
  <si>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</si>
  <si>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</si>
  <si>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</si>
  <si>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</si>
  <si>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</si>
  <si>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</si>
  <si>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</si>
  <si>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</si>
  <si>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</si>
  <si>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</si>
  <si>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</si>
  <si>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</si>
  <si>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</si>
  <si>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</si>
  <si>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</si>
  <si>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</si>
  <si>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</si>
  <si>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</si>
  <si>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</si>
  <si>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</si>
  <si>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</si>
  <si>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</si>
  <si>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</si>
  <si>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</si>
  <si>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</si>
  <si>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</si>
  <si>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</si>
  <si>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</si>
  <si>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</si>
  <si>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</si>
  <si>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</si>
  <si>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</si>
  <si>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</si>
  <si>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</si>
  <si>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</si>
  <si>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</si>
  <si>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</si>
  <si>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</si>
  <si>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</si>
  <si>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</si>
  <si>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</si>
  <si>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</si>
  <si>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</si>
  <si>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</si>
  <si>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</si>
  <si>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</si>
  <si>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</si>
  <si>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</si>
  <si>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</si>
  <si>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</si>
  <si>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</si>
  <si>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</si>
  <si>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</si>
  <si>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</si>
  <si>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</si>
  <si>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</si>
  <si>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</si>
  <si>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</si>
  <si>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</si>
  <si>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</si>
  <si>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</si>
  <si>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</si>
  <si>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</si>
  <si>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</si>
  <si>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</si>
  <si>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</si>
  <si>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</si>
  <si>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</si>
  <si>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</si>
  <si>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</si>
  <si>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</si>
  <si>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</si>
  <si>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</si>
  <si>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</si>
  <si>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</si>
  <si>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</si>
  <si>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</si>
  <si>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</si>
  <si>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</si>
  <si>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</si>
  <si>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</si>
  <si>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</si>
  <si>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</si>
  <si>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</si>
  <si>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</si>
  <si>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</si>
  <si>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</si>
  <si>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</si>
  <si>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</si>
  <si>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</si>
  <si>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</si>
  <si>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</si>
  <si>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</si>
  <si>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</si>
  <si>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</si>
  <si>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</si>
  <si>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</si>
  <si>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</si>
  <si>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</si>
  <si>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</si>
  <si>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</si>
  <si>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</si>
  <si>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</si>
  <si>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</si>
  <si>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</si>
  <si>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</si>
  <si>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</si>
  <si>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</si>
  <si>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</si>
  <si>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</si>
  <si>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</si>
  <si>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</si>
  <si>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</si>
  <si>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</si>
  <si>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</si>
  <si>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</si>
  <si>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</si>
  <si>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</si>
  <si>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</si>
  <si>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</si>
  <si>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</si>
  <si>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</si>
  <si>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</si>
  <si>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</si>
  <si>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</si>
  <si>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</si>
  <si>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</si>
  <si>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</si>
  <si>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</si>
  <si>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</si>
  <si>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</si>
  <si>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</si>
  <si>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</si>
  <si>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</si>
  <si>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</si>
  <si>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</si>
  <si>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</si>
  <si>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</si>
  <si>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</si>
  <si>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</si>
  <si>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</si>
  <si>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</si>
  <si>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</si>
  <si>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</si>
  <si>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</si>
  <si>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</si>
  <si>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</si>
  <si>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</si>
  <si>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</si>
  <si>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</si>
  <si>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</si>
  <si>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</si>
  <si>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</si>
  <si>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</si>
  <si>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</si>
  <si>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</si>
  <si>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</si>
  <si>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</si>
  <si>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</si>
  <si>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</si>
  <si>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</si>
  <si>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</si>
  <si>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</si>
  <si>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</si>
  <si>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</si>
  <si>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</si>
  <si>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</si>
  <si>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</si>
  <si>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</si>
  <si>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</si>
  <si>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</si>
  <si>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</si>
  <si>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</si>
  <si>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</si>
  <si>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</si>
  <si>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</si>
  <si>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</si>
  <si>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</si>
  <si>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</si>
  <si>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</si>
  <si>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</si>
  <si>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</si>
  <si>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</si>
  <si>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</si>
  <si>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</si>
  <si>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</si>
  <si>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</si>
  <si>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</si>
  <si>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</si>
  <si>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</si>
  <si>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</si>
  <si>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</si>
  <si>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</si>
  <si>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</si>
  <si>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</si>
  <si>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</si>
  <si>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</si>
  <si>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</si>
  <si>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</si>
  <si>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</si>
  <si>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</si>
  <si>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</si>
  <si>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</si>
  <si>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</si>
  <si>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</si>
  <si>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</si>
  <si>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</si>
  <si>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</si>
  <si>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</si>
  <si>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</si>
  <si>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</si>
  <si>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</si>
  <si>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</si>
  <si>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</si>
  <si>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</si>
  <si>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</si>
  <si>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</si>
  <si>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</si>
  <si>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</si>
  <si>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</si>
  <si>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</si>
  <si>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</si>
  <si>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</si>
  <si>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</si>
  <si>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</si>
  <si>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</si>
  <si>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</si>
  <si>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</si>
  <si>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</si>
  <si>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</si>
  <si>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</si>
  <si>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</si>
  <si>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</si>
  <si>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</si>
  <si>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</si>
  <si>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</si>
  <si>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</si>
  <si>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</si>
  <si>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</si>
  <si>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</si>
  <si>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</si>
  <si>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</si>
  <si>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</si>
  <si>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</si>
  <si>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</si>
  <si>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</si>
  <si>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</si>
  <si>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</si>
  <si>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</si>
  <si>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</si>
  <si>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</si>
  <si>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</si>
  <si>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</si>
  <si>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</si>
  <si>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</si>
  <si>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</si>
  <si>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</si>
  <si>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</si>
  <si>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</si>
  <si>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</si>
  <si>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</si>
  <si>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</si>
  <si>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</si>
  <si>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</si>
  <si>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</si>
  <si>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</si>
  <si>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</si>
  <si>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</si>
  <si>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</si>
  <si>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</si>
  <si>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</si>
  <si>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</si>
  <si>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</si>
  <si>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</si>
  <si>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</si>
  <si>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</si>
  <si>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</si>
  <si>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</si>
  <si>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</si>
  <si>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</si>
  <si>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</si>
  <si>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</si>
  <si>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</si>
  <si>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</si>
  <si>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</si>
  <si>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</si>
  <si>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</si>
  <si>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</si>
  <si>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</si>
  <si>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</si>
  <si>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</si>
  <si>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</si>
  <si>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</si>
  <si>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</si>
  <si>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</si>
  <si>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</si>
  <si>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</si>
  <si>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</si>
  <si>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</si>
  <si>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</si>
  <si>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</si>
  <si>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</si>
  <si>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</si>
  <si>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</si>
  <si>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</si>
  <si>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</si>
  <si>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</si>
  <si>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</si>
  <si>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</si>
  <si>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</si>
  <si>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</si>
  <si>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</si>
  <si>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</si>
  <si>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</si>
  <si>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</si>
  <si>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</si>
  <si>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</si>
  <si>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</si>
  <si>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</si>
  <si>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</si>
  <si>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</si>
  <si>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</si>
  <si>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</si>
  <si>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</si>
  <si>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</si>
  <si>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</si>
  <si>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</si>
  <si>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</si>
  <si>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</si>
  <si>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</si>
  <si>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</si>
  <si>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</si>
  <si>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</si>
  <si>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</si>
  <si>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</si>
  <si>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</si>
  <si>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</si>
  <si>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</si>
  <si>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</si>
  <si>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</si>
  <si>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</si>
  <si>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</si>
  <si>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</si>
  <si>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</si>
  <si>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</si>
  <si>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</si>
  <si>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</si>
  <si>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</si>
  <si>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</si>
  <si>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</si>
  <si>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</si>
  <si>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</si>
  <si>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</si>
  <si>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</si>
  <si>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</si>
  <si>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</si>
  <si>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</si>
  <si>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</si>
  <si>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</si>
  <si>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</si>
  <si>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</si>
  <si>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</si>
  <si>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</si>
  <si>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</si>
  <si>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</si>
  <si>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</si>
  <si>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</si>
  <si>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</si>
  <si>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</si>
  <si>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</si>
  <si>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</si>
  <si>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</si>
  <si>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</si>
  <si>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</si>
  <si>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</si>
  <si>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</si>
  <si>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</si>
  <si>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</si>
  <si>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</si>
  <si>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</si>
  <si>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</si>
  <si>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</si>
  <si>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</si>
  <si>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</si>
  <si>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</si>
  <si>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</si>
  <si>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</si>
  <si>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</si>
  <si>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</si>
  <si>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</si>
  <si>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</si>
  <si>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</si>
  <si>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</si>
  <si>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</si>
  <si>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</si>
  <si>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</si>
  <si>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</si>
  <si>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</si>
  <si>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</si>
  <si>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</si>
  <si>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</si>
  <si>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</si>
  <si>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</si>
  <si>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</si>
  <si>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</si>
  <si>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</si>
  <si>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</si>
  <si>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</si>
  <si>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</si>
  <si>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</si>
  <si>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</si>
  <si>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</si>
  <si>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</si>
  <si>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</si>
  <si>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</si>
  <si>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</si>
  <si>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</si>
  <si>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</si>
  <si>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</si>
  <si>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</si>
  <si>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</si>
  <si>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</si>
  <si>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</si>
  <si>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</si>
  <si>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</si>
  <si>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</si>
  <si>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</si>
  <si>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</si>
  <si>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</si>
  <si>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</si>
  <si>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</si>
  <si>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</si>
  <si>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</si>
  <si>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</si>
  <si>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</si>
  <si>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</si>
  <si>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</si>
  <si>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</si>
  <si>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</si>
  <si>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</si>
  <si>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</si>
  <si>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</si>
  <si>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</si>
  <si>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</si>
  <si>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</si>
  <si>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</si>
  <si>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</si>
  <si>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</si>
  <si>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</si>
  <si>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</si>
  <si>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</si>
  <si>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</si>
  <si>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</si>
  <si>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</si>
  <si>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</si>
  <si>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</si>
  <si>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</si>
  <si>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</si>
  <si>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</si>
  <si>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</si>
  <si>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</si>
  <si>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</si>
  <si>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</si>
  <si>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</si>
  <si>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</si>
  <si>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</si>
  <si>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</si>
  <si>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</si>
  <si>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</si>
  <si>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</si>
  <si>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</si>
  <si>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</si>
  <si>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</si>
  <si>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</si>
  <si>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</si>
  <si>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</si>
  <si>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</si>
  <si>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</si>
  <si>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</si>
  <si>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</si>
  <si>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</si>
  <si>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</si>
  <si>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</si>
  <si>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</si>
  <si>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</si>
  <si>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</si>
  <si>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</si>
  <si>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</si>
  <si>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</si>
  <si>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</si>
  <si>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</si>
  <si>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</si>
  <si>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</si>
  <si>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</si>
  <si>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</si>
  <si>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</si>
  <si>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</si>
  <si>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</si>
  <si>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</si>
  <si>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</si>
  <si>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</si>
  <si>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</si>
  <si>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</si>
  <si>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</si>
  <si>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</si>
  <si>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</si>
  <si>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</si>
  <si>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</si>
  <si>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</si>
  <si>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</si>
  <si>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</si>
  <si>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</si>
  <si>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</si>
  <si>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</si>
  <si>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</si>
  <si>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</si>
  <si>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</si>
  <si>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</si>
  <si>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</si>
  <si>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</si>
  <si>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</si>
  <si>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</si>
  <si>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</si>
  <si>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</si>
  <si>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</si>
  <si>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</si>
  <si>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</si>
  <si>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</si>
  <si>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</si>
  <si>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</si>
  <si>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</si>
  <si>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</si>
  <si>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</si>
  <si>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</si>
  <si>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</si>
  <si>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</si>
  <si>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</si>
  <si>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</si>
  <si>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</si>
  <si>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</si>
  <si>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</si>
  <si>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</si>
  <si>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</si>
  <si>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</si>
  <si>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</si>
  <si>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</si>
  <si>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</si>
  <si>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</si>
  <si>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</si>
  <si>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</si>
  <si>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</si>
  <si>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</si>
  <si>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</si>
  <si>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</si>
  <si>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</si>
  <si>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</si>
  <si>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</si>
  <si>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</si>
  <si>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</si>
  <si>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</si>
  <si>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</si>
  <si>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</si>
  <si>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</si>
  <si>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</si>
  <si>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</si>
  <si>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</si>
  <si>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</si>
  <si>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</si>
  <si>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</si>
  <si>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</si>
  <si>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</si>
  <si>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</si>
  <si>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</si>
  <si>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</si>
  <si>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</si>
  <si>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</si>
  <si>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</si>
  <si>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</si>
  <si>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</si>
  <si>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</si>
  <si>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</si>
  <si>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</si>
  <si>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</si>
  <si>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</si>
  <si>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</si>
  <si>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</si>
  <si>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</si>
  <si>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</si>
  <si>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</si>
  <si>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</si>
  <si>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</si>
  <si>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</si>
  <si>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</si>
  <si>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</si>
  <si>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</si>
  <si>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</si>
  <si>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</si>
  <si>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</si>
  <si>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</si>
  <si>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</si>
  <si>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</si>
  <si>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</si>
  <si>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</si>
  <si>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</si>
  <si>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</si>
  <si>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</si>
  <si>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</si>
  <si>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</si>
  <si>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</si>
  <si>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</si>
  <si>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</si>
  <si>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</si>
  <si>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</si>
  <si>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</si>
  <si>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</si>
  <si>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</si>
  <si>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</si>
  <si>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</si>
  <si>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</si>
  <si>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</si>
  <si>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</si>
  <si>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</si>
  <si>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</si>
  <si>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</si>
  <si>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</si>
  <si>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</si>
  <si>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</si>
  <si>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</si>
  <si>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</si>
  <si>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</si>
  <si>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</si>
  <si>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</si>
  <si>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</si>
  <si>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</si>
  <si>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</si>
  <si>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</si>
  <si>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</si>
  <si>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</si>
  <si>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</si>
  <si>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</si>
  <si>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</si>
  <si>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</si>
  <si>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</si>
  <si>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</si>
  <si>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</si>
  <si>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</si>
  <si>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</si>
  <si>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</si>
  <si>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</si>
  <si>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</si>
  <si>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</si>
  <si>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</si>
  <si>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</si>
  <si>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</si>
  <si>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</si>
  <si>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</si>
  <si>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</si>
  <si>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</si>
  <si>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</si>
  <si>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</si>
  <si>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</si>
  <si>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</si>
  <si>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</si>
  <si>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</si>
  <si>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</si>
  <si>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</si>
  <si>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</si>
  <si>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</si>
  <si>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</si>
  <si>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</si>
  <si>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</si>
  <si>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</si>
  <si>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</si>
  <si>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</si>
  <si>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</si>
  <si>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</si>
  <si>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</si>
  <si>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</si>
  <si>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</si>
  <si>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</si>
  <si>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</si>
  <si>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</si>
  <si>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</si>
  <si>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</si>
  <si>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</si>
  <si>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</si>
  <si>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</si>
  <si>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</si>
  <si>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</si>
  <si>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</si>
  <si>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</si>
  <si>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</si>
  <si>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</si>
  <si>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</si>
  <si>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</si>
  <si>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</si>
  <si>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</si>
  <si>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</si>
  <si>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</si>
  <si>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</si>
  <si>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</si>
  <si>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</si>
  <si>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</si>
  <si>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</si>
  <si>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</si>
  <si>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</si>
  <si>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</si>
  <si>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</si>
  <si>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</si>
  <si>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</si>
  <si>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</si>
  <si>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</si>
  <si>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</si>
  <si>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</si>
  <si>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</si>
  <si>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</si>
  <si>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</si>
  <si>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</si>
  <si>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</si>
  <si>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</si>
  <si>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</si>
  <si>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</si>
  <si>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</si>
  <si>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</si>
  <si>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</si>
  <si>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</si>
  <si>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</si>
  <si>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</si>
  <si>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</si>
  <si>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</si>
  <si>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</si>
  <si>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</si>
  <si>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</si>
  <si>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</si>
  <si>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</si>
  <si>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</si>
  <si>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</si>
  <si>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</si>
  <si>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</si>
  <si>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</si>
  <si>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</si>
  <si>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</si>
  <si>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</si>
  <si>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</si>
  <si>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</si>
  <si>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</si>
  <si>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</si>
  <si>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</si>
  <si>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</si>
  <si>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</si>
  <si>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</si>
  <si>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</si>
  <si>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</si>
  <si>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</si>
  <si>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</si>
  <si>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</si>
  <si>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</si>
  <si>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</si>
  <si>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</si>
  <si>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</si>
  <si>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</si>
  <si>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</si>
  <si>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</si>
  <si>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</si>
  <si>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</si>
  <si>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</si>
  <si>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</si>
  <si>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</si>
  <si>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</si>
  <si>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</si>
  <si>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</si>
  <si>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</si>
  <si>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</si>
  <si>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</si>
  <si>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</si>
  <si>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</si>
  <si>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</si>
  <si>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</si>
  <si>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</si>
  <si>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</si>
  <si>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</si>
  <si>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</si>
  <si>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</si>
  <si>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</si>
  <si>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</si>
  <si>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</si>
  <si>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</si>
  <si>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</si>
  <si>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</si>
  <si>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</si>
  <si>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</si>
  <si>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</si>
  <si>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</si>
  <si>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</si>
  <si>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</si>
  <si>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</si>
  <si>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</si>
  <si>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</si>
  <si>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</si>
  <si>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</si>
  <si>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</si>
  <si>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</si>
  <si>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</si>
  <si>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</si>
  <si>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</si>
  <si>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</si>
  <si>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</si>
  <si>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</si>
  <si>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</si>
  <si>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</si>
  <si>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</si>
  <si>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</si>
  <si>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</si>
  <si>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</si>
  <si>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</si>
  <si>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</si>
  <si>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</si>
  <si>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</si>
  <si>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</si>
  <si>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</si>
  <si>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</si>
  <si>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</si>
  <si>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</si>
  <si>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</si>
  <si>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</si>
  <si>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</si>
  <si>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</si>
  <si>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</si>
  <si>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</si>
  <si>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</si>
  <si>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</si>
  <si>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</si>
  <si>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</si>
  <si>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</si>
  <si>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</si>
  <si>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</si>
  <si>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</si>
  <si>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</si>
  <si>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</si>
  <si>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</si>
  <si>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</si>
  <si>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</si>
  <si>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</si>
  <si>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</si>
  <si>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</si>
  <si>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</si>
  <si>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</si>
  <si>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</si>
  <si>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</si>
  <si>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</si>
  <si>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</si>
  <si>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</si>
  <si>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</si>
  <si>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</si>
  <si>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</si>
  <si>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</si>
  <si>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</si>
  <si>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</si>
  <si>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</si>
  <si>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</si>
  <si>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</si>
  <si>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</si>
  <si>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</si>
  <si>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</si>
  <si>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</si>
  <si>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</si>
  <si>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</si>
  <si>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</si>
  <si>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</si>
  <si>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</si>
  <si>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</si>
  <si>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</si>
  <si>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</si>
  <si>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</si>
  <si>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</si>
  <si>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</si>
  <si>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</si>
  <si>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</si>
  <si>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</si>
  <si>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</si>
  <si>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</si>
  <si>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</si>
  <si>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</si>
  <si>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</si>
  <si>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</si>
  <si>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</si>
  <si>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</si>
  <si>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</si>
  <si>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</si>
  <si>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</si>
  <si>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</si>
  <si>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</si>
  <si>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</si>
  <si>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</si>
  <si>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</si>
  <si>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</si>
  <si>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</si>
  <si>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</si>
  <si>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</si>
  <si>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</si>
  <si>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</si>
  <si>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</si>
  <si>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</si>
  <si>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</si>
  <si>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</si>
  <si>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</si>
  <si>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</si>
  <si>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</si>
  <si>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</si>
  <si>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</si>
  <si>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</si>
  <si>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</si>
  <si>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</si>
  <si>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</si>
  <si>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</si>
  <si>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</si>
  <si>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</si>
  <si>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</si>
  <si>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</si>
  <si>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</si>
  <si>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</si>
  <si>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</si>
  <si>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</si>
  <si>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</si>
  <si>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</si>
  <si>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</si>
  <si>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</si>
  <si>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</si>
  <si>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</si>
  <si>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</si>
  <si>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</si>
  <si>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</si>
  <si>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</si>
  <si>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</si>
  <si>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</si>
  <si>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</si>
  <si>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</si>
  <si>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</si>
  <si>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</si>
  <si>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</si>
  <si>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</si>
  <si>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</si>
  <si>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</si>
  <si>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</si>
  <si>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</si>
  <si>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</si>
  <si>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</si>
  <si>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</si>
  <si>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</si>
  <si>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</si>
  <si>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</si>
  <si>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</si>
  <si>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</si>
  <si>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</si>
  <si>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</si>
  <si>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</si>
  <si>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</si>
  <si>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</si>
  <si>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</si>
  <si>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</si>
  <si>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</si>
  <si>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</si>
  <si>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</si>
  <si>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</si>
  <si>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</si>
  <si>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</si>
  <si>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</si>
  <si>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</si>
  <si>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</si>
  <si>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</si>
  <si>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</si>
  <si>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</si>
  <si>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</si>
  <si>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</si>
  <si>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</si>
  <si>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</si>
  <si>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</si>
  <si>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</si>
  <si>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</si>
  <si>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</si>
  <si>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</si>
  <si>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</si>
  <si>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</si>
  <si>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</si>
  <si>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</si>
  <si>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</si>
  <si>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</si>
  <si>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</si>
  <si>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</si>
  <si>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</si>
  <si>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</si>
  <si>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</si>
  <si>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</si>
  <si>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</si>
  <si>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</si>
  <si>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</si>
  <si>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</si>
  <si>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</si>
  <si>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</si>
  <si>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</si>
  <si>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</si>
  <si>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</si>
  <si>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</si>
  <si>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</si>
  <si>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</si>
  <si>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</si>
  <si>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</si>
  <si>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</si>
  <si>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</si>
  <si>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</si>
  <si>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</si>
  <si>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</si>
  <si>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</si>
  <si>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</si>
  <si>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</si>
  <si>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</si>
  <si>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</si>
  <si>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</si>
  <si>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</si>
  <si>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</si>
  <si>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</si>
  <si>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</si>
  <si>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</si>
  <si>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</si>
  <si>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</si>
  <si>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</si>
  <si>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</si>
  <si>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</si>
  <si>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</si>
  <si>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</si>
  <si>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</si>
  <si>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</si>
  <si>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</si>
  <si>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</si>
  <si>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</si>
  <si>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</si>
  <si>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</si>
  <si>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</si>
  <si>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</si>
  <si>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</si>
  <si>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</si>
  <si>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</si>
  <si>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</si>
  <si>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</si>
  <si>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</si>
  <si>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</si>
  <si>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</si>
  <si>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</si>
  <si>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</si>
  <si>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</si>
  <si>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</si>
  <si>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</si>
  <si>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</si>
  <si>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</si>
  <si>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</si>
  <si>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</si>
  <si>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</si>
  <si>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</si>
  <si>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</si>
  <si>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</si>
  <si>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</si>
  <si>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</si>
  <si>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</si>
  <si>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</si>
  <si>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</si>
  <si>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</si>
  <si>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</si>
  <si>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</si>
  <si>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</si>
  <si>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</si>
  <si>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</si>
  <si>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</si>
  <si>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</si>
  <si>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</si>
  <si>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</si>
  <si>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</si>
  <si>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</si>
  <si>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</si>
  <si>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</si>
  <si>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</si>
  <si>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</si>
  <si>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</si>
  <si>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</si>
  <si>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</si>
  <si>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</si>
  <si>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</si>
  <si>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</si>
  <si>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</si>
  <si>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</si>
  <si>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</si>
  <si>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</si>
  <si>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</si>
  <si>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</si>
  <si>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</si>
  <si>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</si>
  <si>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</si>
  <si>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</si>
  <si>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</si>
  <si>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</si>
  <si>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</si>
  <si>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</si>
  <si>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</si>
  <si>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</si>
  <si>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</si>
  <si>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</si>
  <si>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</si>
  <si>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</si>
  <si>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</si>
  <si>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</si>
  <si>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</si>
  <si>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</si>
  <si>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</si>
  <si>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</si>
  <si>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</si>
  <si>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</si>
  <si>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</si>
  <si>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</si>
  <si>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</si>
  <si>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</si>
  <si>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</si>
  <si>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</si>
  <si>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</si>
  <si>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</si>
  <si>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</si>
  <si>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</si>
  <si>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</si>
  <si>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</si>
  <si>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</si>
  <si>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</si>
  <si>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</si>
  <si>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</si>
  <si>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</si>
  <si>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</si>
  <si>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</si>
  <si>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</si>
  <si>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</si>
  <si>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</si>
  <si>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</si>
  <si>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</si>
  <si>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</si>
  <si>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</si>
  <si>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</si>
  <si>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</si>
  <si>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</si>
  <si>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</si>
  <si>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</si>
  <si>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</si>
  <si>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</si>
  <si>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</si>
  <si>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</si>
  <si>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</si>
  <si>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</si>
  <si>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</si>
  <si>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</si>
  <si>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</si>
  <si>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</si>
  <si>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</si>
  <si>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</si>
  <si>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</si>
  <si>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</si>
  <si>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</si>
  <si>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</si>
  <si>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</si>
  <si>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</si>
  <si>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</si>
  <si>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</si>
  <si>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</si>
  <si>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</si>
  <si>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</si>
  <si>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</si>
  <si>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</si>
  <si>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</si>
  <si>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</si>
  <si>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</si>
  <si>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</si>
  <si>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</si>
  <si>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</si>
  <si>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</si>
  <si>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</si>
  <si>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</si>
  <si>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</si>
  <si>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</si>
  <si>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</si>
  <si>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</si>
  <si>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</si>
  <si>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</si>
  <si>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</si>
  <si>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</si>
  <si>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</si>
  <si>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</si>
  <si>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</si>
  <si>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</si>
  <si>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</si>
  <si>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</si>
  <si>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</si>
  <si>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</si>
  <si>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</si>
  <si>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</si>
  <si>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</si>
  <si>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</si>
  <si>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</si>
  <si>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</si>
  <si>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</si>
  <si>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</si>
  <si>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</si>
  <si>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</si>
  <si>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</si>
  <si>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</si>
  <si>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</si>
  <si>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</si>
  <si>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</si>
  <si>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</si>
  <si>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</si>
  <si>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</si>
  <si>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</si>
  <si>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</si>
  <si>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</si>
  <si>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</si>
  <si>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</si>
  <si>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</si>
  <si>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</si>
  <si>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</si>
  <si>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</si>
  <si>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</si>
  <si>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</si>
  <si>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</si>
  <si>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</si>
  <si>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</si>
  <si>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</si>
  <si>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</si>
  <si>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</si>
  <si>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</si>
  <si>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</si>
  <si>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</si>
  <si>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</si>
  <si>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</si>
  <si>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</si>
  <si>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</si>
  <si>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</si>
  <si>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</si>
  <si>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</si>
  <si>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</si>
  <si>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</si>
  <si>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</si>
  <si>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</si>
  <si>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</si>
  <si>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</si>
  <si>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</si>
  <si>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</si>
  <si>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</si>
  <si>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</si>
  <si>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</si>
  <si>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</si>
  <si>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</si>
  <si>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</si>
  <si>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</si>
  <si>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</si>
  <si>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</si>
  <si>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</si>
  <si>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</si>
  <si>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</si>
  <si>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</si>
  <si>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</si>
  <si>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</si>
  <si>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</si>
  <si>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</si>
  <si>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</si>
  <si>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</si>
  <si>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</si>
  <si>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</si>
  <si>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</si>
  <si>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</si>
  <si>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</si>
  <si>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</si>
  <si>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</si>
  <si>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</si>
  <si>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</si>
  <si>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</si>
  <si>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</si>
  <si>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</si>
  <si>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</si>
  <si>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</si>
  <si>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</si>
  <si>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</si>
  <si>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</si>
  <si>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</si>
  <si>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</si>
  <si>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</si>
  <si>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</si>
  <si>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</si>
  <si>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</si>
  <si>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</si>
  <si>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</si>
  <si>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</si>
  <si>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</si>
  <si>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</si>
  <si>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</si>
  <si>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</si>
  <si>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</si>
  <si>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</si>
  <si>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</si>
  <si>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</si>
  <si>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</si>
  <si>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</si>
  <si>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</si>
  <si>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</si>
  <si>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</si>
  <si>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</si>
  <si>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</si>
  <si>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</si>
  <si>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</si>
  <si>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</si>
  <si>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</si>
  <si>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</si>
  <si>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</si>
  <si>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</si>
  <si>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</si>
  <si>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</si>
  <si>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</si>
  <si>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</si>
  <si>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</si>
  <si>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</si>
  <si>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</si>
  <si>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</si>
  <si>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</si>
  <si>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</si>
  <si>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</si>
  <si>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</si>
  <si>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</si>
  <si>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</si>
  <si>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</si>
  <si>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</si>
  <si>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</si>
  <si>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</si>
  <si>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</si>
  <si>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</si>
  <si>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</si>
  <si>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</si>
  <si>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</si>
  <si>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</si>
  <si>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</si>
  <si>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</si>
  <si>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</si>
  <si>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</si>
  <si>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</si>
  <si>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</si>
  <si>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</si>
  <si>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</si>
  <si>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</si>
  <si>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</si>
  <si>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</si>
  <si>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</si>
  <si>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</si>
  <si>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</si>
  <si>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</si>
  <si>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</si>
  <si>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</si>
  <si>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</si>
  <si>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</si>
  <si>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</si>
  <si>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</si>
  <si>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</si>
  <si>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</si>
  <si>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</si>
  <si>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</si>
  <si>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</si>
  <si>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</si>
  <si>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</si>
  <si>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</si>
  <si>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</si>
  <si>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</si>
  <si>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</si>
  <si>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</si>
  <si>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</si>
  <si>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</si>
  <si>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</si>
  <si>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</si>
  <si>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</si>
  <si>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</si>
  <si>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</si>
  <si>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</si>
  <si>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</si>
  <si>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</si>
  <si>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</si>
  <si>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</si>
  <si>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</si>
  <si>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</si>
  <si>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</si>
  <si>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</si>
  <si>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</si>
  <si>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</si>
  <si>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</si>
  <si>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</si>
  <si>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</si>
  <si>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</si>
  <si>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</si>
  <si>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</si>
  <si>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</si>
  <si>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</si>
  <si>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</si>
  <si>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</si>
  <si>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</si>
  <si>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</si>
  <si>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</si>
  <si>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</si>
  <si>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</si>
  <si>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</si>
  <si>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</si>
  <si>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</si>
  <si>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</si>
  <si>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</si>
  <si>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</si>
  <si>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</si>
  <si>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</si>
  <si>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</si>
  <si>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</si>
  <si>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</si>
  <si>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</si>
  <si>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</si>
  <si>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</si>
  <si>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</si>
  <si>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</si>
  <si>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</si>
  <si>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</si>
  <si>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</si>
  <si>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</si>
  <si>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</si>
  <si>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</si>
  <si>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</si>
  <si>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</si>
  <si>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</si>
  <si>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</si>
  <si>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</si>
  <si>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</si>
  <si>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</si>
  <si>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</si>
  <si>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</si>
  <si>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</si>
  <si>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</si>
  <si>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</si>
  <si>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</si>
  <si>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</si>
  <si>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</si>
  <si>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</si>
  <si>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</si>
  <si>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</si>
  <si>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</si>
  <si>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</si>
  <si>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</si>
  <si>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</si>
  <si>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</si>
  <si>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</si>
  <si>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</si>
  <si>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</si>
  <si>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</si>
  <si>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</si>
  <si>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</si>
  <si>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</si>
  <si>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</si>
  <si>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</si>
  <si>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</si>
  <si>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</si>
  <si>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</si>
  <si>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</si>
  <si>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</si>
  <si>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</si>
  <si>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</si>
  <si>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</si>
  <si>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</si>
  <si>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</si>
  <si>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</si>
  <si>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</si>
  <si>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</si>
  <si>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</si>
  <si>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</si>
  <si>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</si>
  <si>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</si>
  <si>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</si>
  <si>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</si>
  <si>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</si>
  <si>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</si>
  <si>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</si>
  <si>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</si>
  <si>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</si>
  <si>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</si>
  <si>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</si>
  <si>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</si>
  <si>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</si>
  <si>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</si>
  <si>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</si>
  <si>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</si>
  <si>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</si>
  <si>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</si>
  <si>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</si>
  <si>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</si>
  <si>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</si>
  <si>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</si>
  <si>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</si>
  <si>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</si>
  <si>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</si>
  <si>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</si>
  <si>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</si>
  <si>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</si>
  <si>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</si>
  <si>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</si>
  <si>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</si>
  <si>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</si>
  <si>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</si>
  <si>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</si>
  <si>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</si>
  <si>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</si>
  <si>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</si>
  <si>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</si>
  <si>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</si>
  <si>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</si>
  <si>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</si>
  <si>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</si>
  <si>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</si>
  <si>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</si>
  <si>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</si>
  <si>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</si>
  <si>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</si>
  <si>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</si>
  <si>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</si>
  <si>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</si>
  <si>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</si>
  <si>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</si>
  <si>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</si>
  <si>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</si>
  <si>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</si>
  <si>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</si>
  <si>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</si>
  <si>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</si>
  <si>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</si>
  <si>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</si>
  <si>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</si>
  <si>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</si>
  <si>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</si>
  <si>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</si>
  <si>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</si>
  <si>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</si>
  <si>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</si>
  <si>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</si>
  <si>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</si>
  <si>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</si>
  <si>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</si>
  <si>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</si>
  <si>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</si>
  <si>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</si>
  <si>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</si>
  <si>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</si>
  <si>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</si>
  <si>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</si>
  <si>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</si>
  <si>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</si>
  <si>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</si>
  <si>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</si>
  <si>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</si>
  <si>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</si>
  <si>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</si>
  <si>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</si>
  <si>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</si>
  <si>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</si>
  <si>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</si>
  <si>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</si>
  <si>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</si>
  <si>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</si>
  <si>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</si>
  <si>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</si>
  <si>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</si>
  <si>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</si>
  <si>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</si>
  <si>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</si>
  <si>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</si>
  <si>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</si>
  <si>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</si>
  <si>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</si>
  <si>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</si>
  <si>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</si>
  <si>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</si>
  <si>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</si>
  <si>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</si>
  <si>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</si>
  <si>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</si>
  <si>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</si>
  <si>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</si>
  <si>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</si>
  <si>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</si>
  <si>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</si>
  <si>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</si>
  <si>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</si>
  <si>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</si>
  <si>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</si>
  <si>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</si>
  <si>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</si>
  <si>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</si>
  <si>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</si>
  <si>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</si>
  <si>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</si>
  <si>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</si>
  <si>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</si>
  <si>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</si>
  <si>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</si>
  <si>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</si>
  <si>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</si>
  <si>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</si>
  <si>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</si>
  <si>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</si>
  <si>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</si>
  <si>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</si>
  <si>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</si>
  <si>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</si>
  <si>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</si>
  <si>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</si>
  <si>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</si>
  <si>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</si>
  <si>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</si>
  <si>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</si>
  <si>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</si>
  <si>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</si>
  <si>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</si>
  <si>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</si>
  <si>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</si>
  <si>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</si>
  <si>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</si>
  <si>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</si>
  <si>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</si>
  <si>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</si>
  <si>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</si>
  <si>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</si>
  <si>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</si>
  <si>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</si>
  <si>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</si>
  <si>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</si>
  <si>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</si>
  <si>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</si>
  <si>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</si>
  <si>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</si>
  <si>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</si>
  <si>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</si>
  <si>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</si>
  <si>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</si>
  <si>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</si>
  <si>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</si>
  <si>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</si>
  <si>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</si>
  <si>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</si>
  <si>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</si>
  <si>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</si>
  <si>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</si>
  <si>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</si>
  <si>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</si>
  <si>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</si>
  <si>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</si>
  <si>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</si>
  <si>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</si>
  <si>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</si>
  <si>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</si>
  <si>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</si>
  <si>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</si>
  <si>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</si>
  <si>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</si>
  <si>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</si>
  <si>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</si>
  <si>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</si>
  <si>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</si>
  <si>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</si>
  <si>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</si>
  <si>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</si>
  <si>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</si>
  <si>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</si>
  <si>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</si>
  <si>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</si>
  <si>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</si>
  <si>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</si>
  <si>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</si>
  <si>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</si>
  <si>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</si>
  <si>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</si>
  <si>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</si>
  <si>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</si>
  <si>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</si>
  <si>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</si>
  <si>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</si>
  <si>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</si>
  <si>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</si>
  <si>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</si>
  <si>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</si>
  <si>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</si>
  <si>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</si>
  <si>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</si>
  <si>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</si>
  <si>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</si>
  <si>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</si>
  <si>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</si>
  <si>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</si>
  <si>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</si>
  <si>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</si>
  <si>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</si>
  <si>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</si>
  <si>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</si>
  <si>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</si>
  <si>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</si>
  <si>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</si>
  <si>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</si>
  <si>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</si>
  <si>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</si>
  <si>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</si>
  <si>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</si>
  <si>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</si>
  <si>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</si>
  <si>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</si>
  <si>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</si>
  <si>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</si>
  <si>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</si>
  <si>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</si>
  <si>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</si>
  <si>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</si>
  <si>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</si>
  <si>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</si>
  <si>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</si>
  <si>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</si>
  <si>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</si>
  <si>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</si>
  <si>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</si>
  <si>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</si>
  <si>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</si>
  <si>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</si>
  <si>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</si>
  <si>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</si>
  <si>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</si>
  <si>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</si>
  <si>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</si>
  <si>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</si>
  <si>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</si>
  <si>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</si>
  <si>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</si>
  <si>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</si>
  <si>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</si>
  <si>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</si>
  <si>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</si>
  <si>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</si>
  <si>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</si>
  <si>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</si>
  <si>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</si>
  <si>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</si>
  <si>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</si>
  <si>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</si>
  <si>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</si>
  <si>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</si>
  <si>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</si>
  <si>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</si>
  <si>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</si>
  <si>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</si>
  <si>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</si>
  <si>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</si>
  <si>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</si>
  <si>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</si>
  <si>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</si>
  <si>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</si>
  <si>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</si>
  <si>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</si>
  <si>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</si>
  <si>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</si>
  <si>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</si>
  <si>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</si>
  <si>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</si>
  <si>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</si>
  <si>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</si>
  <si>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</si>
  <si>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</si>
  <si>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</si>
  <si>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</si>
  <si>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</si>
  <si>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</si>
  <si>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</si>
  <si>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</si>
  <si>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</si>
  <si>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</si>
  <si>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</si>
  <si>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</si>
  <si>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</si>
  <si>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</si>
  <si>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</si>
  <si>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</si>
  <si>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</si>
  <si>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</si>
  <si>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</si>
  <si>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</si>
  <si>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</si>
  <si>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</si>
  <si>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</si>
  <si>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</si>
  <si>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</si>
  <si>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</si>
  <si>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</si>
  <si>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</si>
  <si>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</si>
  <si>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</si>
  <si>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</si>
  <si>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</si>
  <si>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</si>
  <si>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</si>
  <si>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</si>
  <si>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</si>
  <si>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</si>
  <si>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</si>
  <si>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</si>
  <si>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</si>
  <si>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</si>
  <si>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</si>
  <si>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</si>
  <si>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</si>
  <si>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</si>
  <si>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</si>
  <si>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</si>
  <si>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</si>
  <si>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</si>
  <si>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</si>
  <si>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</si>
  <si>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</si>
  <si>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</si>
  <si>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</si>
  <si>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</si>
  <si>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</si>
  <si>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</si>
  <si>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</si>
  <si>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</si>
  <si>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</si>
  <si>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</si>
  <si>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</si>
  <si>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</si>
  <si>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</si>
  <si>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</si>
  <si>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</si>
  <si>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</si>
  <si>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</si>
  <si>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</si>
  <si>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</si>
  <si>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</si>
  <si>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</si>
  <si>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</si>
  <si>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</si>
  <si>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</si>
  <si>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</si>
  <si>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</si>
  <si>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</si>
  <si>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</si>
  <si>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</si>
  <si>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</si>
  <si>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</si>
  <si>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</si>
  <si>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</si>
  <si>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</si>
  <si>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</si>
  <si>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</si>
  <si>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</si>
  <si>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</si>
  <si>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</si>
  <si>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</si>
  <si>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</si>
  <si>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</si>
  <si>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</si>
  <si>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</si>
  <si>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</si>
  <si>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</si>
  <si>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</si>
  <si>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</si>
  <si>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</si>
  <si>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</si>
  <si>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</si>
  <si>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</si>
  <si>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</si>
  <si>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</si>
  <si>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</si>
  <si>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</si>
  <si>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</si>
  <si>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</si>
  <si>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</si>
  <si>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</si>
  <si>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</si>
  <si>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</si>
  <si>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</si>
  <si>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</si>
  <si>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</si>
  <si>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</si>
  <si>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</si>
  <si>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</si>
  <si>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</si>
  <si>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</si>
  <si>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</si>
  <si>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</si>
  <si>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</si>
  <si>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</si>
  <si>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</si>
  <si>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</si>
  <si>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</si>
  <si>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</si>
  <si>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</si>
  <si>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</si>
  <si>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</si>
  <si>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</si>
  <si>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</si>
  <si>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</si>
  <si>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</si>
  <si>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</si>
  <si>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</si>
  <si>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</si>
  <si>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</si>
  <si>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</si>
  <si>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</si>
  <si>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</si>
  <si>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</si>
  <si>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</si>
  <si>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</si>
  <si>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</si>
  <si>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</si>
  <si>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</si>
  <si>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</si>
  <si>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</si>
  <si>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</si>
  <si>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</si>
  <si>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</si>
  <si>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</si>
  <si>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</si>
  <si>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</si>
  <si>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</si>
  <si>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</si>
  <si>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</si>
  <si>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</si>
  <si>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</si>
  <si>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</si>
  <si>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</si>
  <si>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</si>
  <si>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</si>
  <si>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</si>
  <si>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</si>
  <si>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</si>
  <si>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</si>
  <si>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</si>
  <si>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</si>
  <si>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</si>
  <si>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</si>
  <si>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</si>
  <si>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</si>
  <si>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</si>
  <si>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</si>
  <si>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</si>
  <si>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</si>
  <si>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</si>
  <si>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</si>
  <si>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</si>
  <si>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</si>
  <si>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</si>
  <si>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</si>
  <si>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</si>
  <si>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</si>
  <si>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</si>
  <si>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</si>
  <si>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</si>
  <si>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</si>
  <si>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</si>
  <si>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</si>
  <si>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</si>
  <si>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</si>
  <si>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</si>
  <si>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</si>
  <si>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</si>
  <si>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</si>
  <si>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</si>
  <si>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</si>
  <si>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</si>
  <si>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</si>
  <si>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</si>
  <si>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</si>
  <si>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</si>
  <si>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</si>
  <si>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</si>
  <si>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</si>
  <si>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</si>
  <si>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</si>
  <si>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</si>
  <si>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</si>
  <si>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</si>
  <si>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</si>
  <si>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</si>
  <si>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</si>
  <si>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</si>
  <si>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</si>
  <si>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</si>
  <si>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</si>
  <si>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</si>
  <si>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</si>
  <si>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</si>
  <si>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</si>
  <si>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</si>
  <si>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</si>
  <si>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</si>
  <si>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</si>
  <si>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</si>
  <si>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</si>
  <si>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</si>
  <si>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</si>
  <si>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</si>
  <si>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</si>
  <si>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</si>
  <si>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</si>
  <si>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</si>
  <si>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</si>
  <si>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</si>
  <si>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</si>
  <si>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</si>
  <si>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</si>
  <si>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</si>
  <si>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</si>
  <si>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</si>
  <si>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</si>
  <si>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</si>
  <si>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</si>
  <si>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</si>
  <si>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</si>
  <si>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</si>
  <si>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</si>
  <si>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</si>
  <si>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</si>
  <si>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</si>
  <si>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</si>
  <si>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</si>
  <si>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</si>
  <si>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</si>
  <si>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</si>
  <si>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</si>
  <si>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</si>
  <si>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</si>
  <si>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</si>
  <si>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</si>
  <si>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</si>
  <si>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</si>
  <si>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</si>
  <si>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</si>
  <si>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</si>
  <si>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</si>
  <si>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</si>
  <si>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</si>
  <si>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</si>
  <si>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</si>
  <si>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</si>
  <si>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</si>
  <si>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</si>
  <si>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</si>
  <si>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</si>
  <si>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</si>
  <si>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</si>
  <si>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</si>
  <si>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</si>
  <si>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</si>
  <si>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</si>
  <si>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</si>
  <si>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</si>
  <si>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</si>
  <si>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</si>
  <si>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</si>
  <si>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</si>
  <si>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</si>
  <si>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</si>
  <si>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</si>
  <si>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</si>
  <si>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</si>
  <si>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</si>
  <si>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</si>
  <si>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</si>
  <si>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</si>
  <si>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</si>
  <si>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</si>
  <si>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</si>
  <si>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</si>
  <si>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</si>
  <si>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</si>
  <si>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</si>
  <si>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</si>
  <si>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</si>
  <si>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</si>
  <si>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</si>
  <si>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</si>
  <si>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</si>
  <si>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</si>
  <si>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</si>
  <si>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</si>
  <si>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</si>
  <si>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</si>
  <si>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</si>
  <si>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</si>
  <si>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</si>
  <si>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</si>
  <si>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</si>
  <si>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</si>
  <si>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</si>
  <si>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</si>
  <si>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</si>
  <si>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</si>
  <si>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</si>
  <si>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</si>
  <si>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</si>
  <si>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</si>
  <si>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</si>
  <si>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</si>
  <si>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</si>
  <si>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</si>
  <si>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</si>
  <si>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</si>
  <si>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</si>
  <si>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</si>
  <si>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</si>
  <si>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</si>
  <si>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</si>
  <si>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</si>
  <si>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</si>
  <si>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</si>
  <si>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</si>
  <si>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</si>
  <si>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</si>
  <si>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</si>
  <si>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</si>
  <si>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</si>
  <si>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</si>
  <si>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</si>
  <si>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</si>
  <si>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</si>
  <si>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</si>
  <si>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</si>
  <si>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</si>
  <si>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</si>
  <si>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</si>
  <si>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</si>
  <si>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</si>
  <si>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</si>
  <si>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</si>
  <si>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</si>
  <si>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</si>
  <si>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</si>
  <si>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</si>
  <si>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</si>
  <si>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</si>
  <si>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</si>
  <si>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</si>
  <si>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</si>
  <si>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</si>
  <si>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</si>
  <si>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</si>
  <si>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</si>
  <si>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</si>
  <si>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</si>
  <si>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</si>
  <si>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</si>
  <si>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</si>
  <si>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</si>
  <si>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</si>
  <si>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</si>
  <si>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</si>
  <si>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</si>
  <si>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</si>
  <si>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</si>
  <si>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</si>
  <si>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</si>
  <si>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</si>
  <si>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</si>
  <si>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</si>
  <si>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</si>
  <si>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</si>
  <si>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</si>
  <si>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</si>
  <si>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</si>
  <si>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</si>
  <si>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</si>
  <si>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</si>
  <si>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</si>
  <si>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</si>
  <si>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</si>
  <si>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</si>
  <si>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</si>
  <si>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</si>
  <si>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</si>
  <si>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</si>
  <si>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</si>
  <si>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</si>
  <si>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</si>
  <si>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</si>
  <si>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</si>
  <si>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</si>
  <si>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</si>
  <si>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</si>
  <si>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</si>
  <si>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</si>
  <si>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</si>
  <si>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</si>
  <si>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</si>
  <si>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</si>
  <si>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</si>
  <si>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</si>
  <si>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</si>
  <si>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</si>
  <si>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</si>
  <si>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</si>
  <si>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</si>
  <si>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</si>
  <si>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</si>
  <si>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</si>
  <si>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</si>
  <si>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</si>
  <si>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</si>
  <si>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</si>
  <si>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</si>
  <si>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</si>
  <si>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</si>
  <si>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</si>
  <si>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</si>
  <si>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</si>
  <si>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</si>
  <si>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</si>
  <si>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</si>
  <si>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</si>
  <si>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</si>
  <si>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</si>
  <si>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</si>
  <si>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</si>
  <si>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</si>
  <si>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</si>
  <si>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</si>
  <si>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</si>
  <si>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</si>
  <si>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</si>
  <si>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</si>
  <si>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</si>
  <si>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</si>
  <si>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</si>
  <si>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</si>
  <si>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</si>
  <si>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</si>
  <si>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</si>
  <si>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</si>
  <si>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</si>
  <si>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</si>
  <si>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</si>
  <si>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</si>
  <si>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</si>
  <si>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</si>
  <si>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</si>
  <si>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</si>
  <si>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</si>
  <si>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</si>
  <si>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</si>
  <si>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</si>
  <si>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</si>
  <si>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</si>
  <si>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</si>
  <si>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</si>
  <si>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</si>
  <si>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</si>
  <si>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</si>
  <si>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</si>
  <si>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</si>
  <si>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</si>
  <si>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</si>
  <si>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</si>
  <si>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</si>
  <si>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</si>
  <si>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</si>
  <si>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</si>
  <si>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</si>
  <si>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</si>
  <si>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</si>
  <si>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</si>
  <si>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</si>
  <si>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</si>
  <si>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</si>
  <si>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</si>
  <si>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</si>
  <si>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</si>
  <si>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</si>
  <si>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</si>
  <si>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</si>
  <si>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</si>
  <si>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</si>
  <si>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</si>
  <si>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</si>
  <si>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</si>
  <si>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</si>
  <si>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</si>
  <si>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</si>
  <si>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</si>
  <si>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</si>
  <si>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</si>
  <si>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</si>
  <si>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</si>
  <si>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</si>
  <si>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</si>
  <si>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</si>
  <si>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</si>
  <si>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</si>
  <si>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</si>
  <si>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</si>
  <si>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</si>
  <si>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</si>
  <si>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</si>
  <si>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</si>
  <si>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</si>
  <si>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</si>
  <si>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</si>
  <si>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</si>
  <si>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</si>
  <si>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</si>
  <si>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</si>
  <si>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</si>
  <si>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</si>
  <si>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</si>
  <si>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</si>
  <si>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</si>
  <si>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</si>
  <si>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</si>
  <si>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</si>
  <si>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</si>
  <si>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</si>
  <si>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</si>
  <si>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</si>
  <si>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</si>
  <si>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</si>
  <si>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</si>
  <si>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</si>
  <si>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</si>
  <si>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</si>
  <si>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</si>
  <si>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</si>
  <si>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</si>
  <si>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</si>
  <si>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</si>
  <si>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</si>
  <si>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</si>
  <si>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</si>
  <si>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</si>
  <si>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</si>
  <si>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</si>
  <si>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</si>
  <si>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</si>
  <si>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</si>
  <si>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</si>
  <si>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</si>
  <si>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</si>
  <si>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</si>
  <si>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</si>
  <si>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</si>
  <si>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</si>
  <si>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</si>
  <si>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</si>
  <si>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</si>
  <si>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</si>
  <si>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</si>
  <si>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</si>
  <si>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</si>
  <si>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</si>
  <si>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</si>
  <si>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</si>
  <si>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</si>
  <si>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</si>
  <si>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</si>
  <si>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</si>
  <si>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</si>
  <si>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</si>
  <si>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</si>
  <si>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</si>
  <si>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</si>
  <si>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</si>
  <si>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</si>
  <si>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</si>
  <si>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</si>
  <si>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</si>
  <si>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</si>
  <si>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</si>
  <si>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</si>
  <si>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</si>
  <si>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</si>
  <si>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</si>
  <si>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</si>
  <si>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</si>
  <si>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</si>
  <si>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</si>
  <si>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</si>
  <si>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</si>
  <si>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</si>
  <si>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</si>
  <si>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</si>
  <si>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</si>
  <si>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</si>
  <si>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</si>
  <si>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</si>
  <si>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</si>
  <si>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</si>
  <si>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</si>
  <si>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</si>
  <si>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</si>
  <si>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</si>
  <si>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</si>
  <si>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</si>
  <si>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</si>
  <si>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</si>
  <si>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</si>
  <si>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</si>
  <si>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</si>
  <si>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</si>
  <si>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</si>
  <si>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</si>
  <si>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</si>
  <si>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</si>
  <si>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</si>
  <si>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</si>
  <si>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</si>
  <si>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</si>
  <si>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</si>
  <si>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</si>
  <si>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</si>
  <si>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</si>
  <si>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</si>
  <si>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</si>
  <si>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</si>
  <si>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</si>
  <si>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</si>
  <si>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</si>
  <si>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</si>
  <si>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</si>
  <si>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</si>
  <si>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</si>
  <si>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</si>
  <si>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</si>
  <si>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</si>
  <si>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</si>
  <si>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</si>
  <si>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</si>
  <si>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</si>
  <si>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</si>
  <si>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</si>
  <si>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</si>
  <si>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</si>
  <si>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</si>
  <si>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</si>
  <si>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</si>
  <si>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</si>
  <si>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</si>
  <si>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</si>
  <si>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</si>
  <si>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</si>
  <si>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</si>
  <si>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</si>
  <si>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</si>
  <si>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</si>
  <si>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</si>
  <si>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</si>
  <si>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</si>
  <si>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</si>
  <si>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</si>
  <si>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</si>
  <si>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</si>
  <si>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</si>
  <si>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</si>
  <si>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</si>
  <si>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</si>
  <si>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</si>
  <si>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</si>
  <si>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</si>
  <si>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</si>
  <si>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</si>
  <si>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</si>
  <si>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</si>
  <si>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</si>
  <si>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</si>
  <si>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</si>
  <si>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</si>
  <si>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</si>
  <si>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</si>
  <si>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</si>
  <si>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</si>
  <si>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</si>
  <si>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</si>
  <si>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</si>
  <si>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</si>
  <si>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</si>
  <si>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</si>
  <si>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</si>
  <si>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</si>
  <si>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</si>
  <si>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</si>
  <si>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</si>
  <si>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</si>
  <si>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</si>
  <si>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</si>
  <si>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</si>
  <si>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</si>
  <si>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</si>
  <si>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</si>
  <si>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</si>
  <si>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</si>
  <si>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</si>
  <si>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</si>
  <si>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</si>
  <si>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</si>
  <si>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</si>
  <si>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</si>
  <si>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</si>
  <si>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</si>
  <si>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</si>
  <si>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</si>
  <si>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</si>
  <si>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</si>
  <si>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</si>
  <si>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</si>
  <si>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</si>
  <si>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</si>
  <si>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</si>
  <si>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</si>
  <si>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</si>
  <si>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</si>
  <si>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</si>
  <si>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</si>
  <si>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</si>
  <si>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</si>
  <si>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</si>
  <si>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</si>
  <si>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</si>
  <si>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</si>
  <si>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</si>
  <si>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</si>
  <si>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</si>
  <si>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</si>
  <si>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</si>
  <si>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</si>
  <si>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</si>
  <si>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</si>
  <si>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</si>
  <si>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</si>
  <si>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</si>
  <si>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</si>
  <si>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</si>
  <si>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</si>
  <si>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</si>
  <si>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</si>
  <si>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</si>
  <si>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</si>
  <si>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</si>
  <si>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</si>
  <si>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</si>
  <si>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</si>
  <si>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</si>
  <si>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</si>
  <si>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</si>
  <si>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</si>
  <si>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</si>
  <si>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</si>
  <si>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</si>
  <si>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</si>
  <si>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</si>
  <si>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</si>
  <si>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</si>
  <si>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</si>
  <si>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</si>
  <si>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</si>
  <si>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</si>
  <si>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</si>
  <si>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</si>
  <si>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</si>
  <si>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</si>
  <si>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</si>
  <si>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</si>
  <si>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</si>
  <si>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</si>
  <si>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</si>
  <si>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</si>
  <si>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</si>
  <si>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</si>
  <si>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</si>
  <si>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</si>
  <si>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</si>
  <si>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</si>
  <si>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</si>
  <si>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</si>
  <si>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</si>
  <si>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</si>
  <si>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</si>
  <si>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</si>
  <si>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</si>
  <si>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</si>
  <si>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</si>
  <si>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</si>
  <si>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</si>
  <si>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</si>
  <si>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</si>
  <si>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</si>
  <si>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</si>
  <si>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</si>
  <si>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</si>
  <si>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</si>
  <si>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</si>
  <si>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</si>
  <si>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</si>
  <si>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</si>
  <si>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</si>
  <si>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</si>
  <si>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</si>
  <si>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</si>
  <si>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</si>
  <si>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</si>
  <si>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</si>
  <si>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</si>
  <si>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</si>
  <si>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</si>
  <si>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</si>
  <si>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</si>
  <si>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</si>
  <si>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</si>
  <si>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</si>
  <si>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</si>
  <si>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</si>
  <si>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</si>
  <si>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</si>
  <si>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</si>
  <si>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</si>
  <si>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</si>
  <si>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</si>
  <si>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</si>
  <si>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</si>
  <si>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</si>
  <si>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</si>
  <si>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</si>
  <si>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</si>
  <si>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</si>
  <si>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</si>
  <si>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</si>
  <si>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</si>
  <si>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</si>
  <si>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</si>
  <si>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</si>
  <si>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</si>
  <si>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</si>
  <si>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</si>
  <si>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</si>
  <si>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</si>
  <si>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</si>
  <si>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</si>
  <si>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</si>
  <si>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</si>
  <si>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</si>
  <si>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</si>
  <si>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</si>
  <si>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</si>
  <si>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</si>
  <si>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</si>
  <si>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</si>
  <si>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</si>
  <si>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</si>
  <si>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</si>
  <si>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</si>
  <si>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</si>
  <si>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</si>
  <si>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</si>
  <si>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</si>
  <si>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</si>
  <si>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</si>
  <si>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</si>
  <si>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</si>
  <si>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</si>
  <si>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</si>
  <si>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</si>
  <si>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</si>
  <si>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</si>
  <si>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</si>
  <si>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</si>
  <si>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</si>
  <si>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</si>
  <si>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</si>
  <si>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</si>
  <si>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</si>
  <si>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</si>
  <si>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</si>
  <si>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</si>
  <si>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</si>
  <si>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</si>
  <si>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</si>
  <si>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</si>
  <si>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</si>
  <si>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</si>
  <si>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</si>
  <si>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</si>
  <si>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</si>
  <si>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</si>
  <si>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</si>
  <si>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</si>
  <si>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</si>
  <si>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</si>
  <si>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</si>
  <si>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</si>
  <si>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</si>
  <si>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</si>
  <si>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</si>
  <si>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</si>
  <si>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</si>
  <si>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</si>
  <si>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</si>
  <si>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</si>
  <si>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</si>
  <si>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</si>
  <si>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</si>
  <si>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</si>
  <si>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</si>
  <si>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</si>
  <si>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</si>
  <si>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</si>
  <si>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</si>
  <si>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</si>
  <si>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</si>
  <si>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</si>
  <si>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</si>
  <si>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</si>
  <si>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</si>
  <si>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</si>
  <si>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</si>
  <si>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</si>
  <si>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</si>
  <si>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</si>
  <si>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</si>
  <si>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</si>
  <si>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</si>
  <si>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</si>
  <si>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</si>
  <si>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</si>
  <si>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</si>
  <si>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</si>
  <si>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</si>
  <si>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</si>
  <si>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</si>
  <si>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</si>
  <si>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</si>
  <si>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</si>
  <si>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</si>
  <si>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</si>
  <si>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</si>
  <si>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</si>
  <si>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</si>
  <si>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</si>
  <si>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</si>
  <si>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</si>
  <si>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</si>
  <si>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</si>
  <si>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</si>
  <si>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</si>
  <si>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</si>
  <si>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</si>
  <si>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</si>
  <si>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</si>
  <si>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</si>
  <si>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</si>
  <si>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</si>
  <si>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</si>
  <si>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</si>
  <si>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</si>
  <si>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</si>
  <si>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</si>
  <si>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</si>
  <si>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</si>
  <si>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</si>
  <si>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</si>
  <si>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</si>
  <si>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</si>
  <si>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</si>
  <si>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</si>
  <si>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</si>
  <si>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</si>
  <si>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</si>
  <si>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</si>
  <si>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</si>
  <si>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</si>
  <si>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</si>
  <si>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</si>
  <si>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</si>
  <si>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</si>
  <si>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</si>
  <si>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</si>
  <si>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</si>
  <si>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</si>
  <si>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</si>
  <si>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</si>
  <si>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</si>
  <si>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</si>
  <si>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</si>
  <si>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</si>
  <si>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</si>
  <si>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</si>
  <si>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</si>
  <si>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</si>
  <si>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</si>
  <si>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</si>
  <si>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</si>
  <si>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</si>
  <si>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</si>
  <si>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</si>
  <si>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</si>
  <si>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</si>
  <si>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</si>
  <si>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</si>
  <si>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</si>
  <si>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</si>
  <si>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</si>
  <si>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</si>
  <si>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</si>
  <si>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</si>
  <si>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</si>
  <si>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</si>
  <si>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</si>
  <si>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</si>
  <si>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</si>
  <si>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</si>
  <si>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</si>
  <si>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</si>
  <si>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</si>
  <si>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</si>
  <si>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</si>
  <si>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</si>
  <si>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</si>
  <si>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</si>
  <si>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</si>
  <si>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</si>
  <si>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</si>
  <si>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</si>
  <si>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</si>
  <si>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</si>
  <si>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</si>
  <si>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</si>
  <si>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</si>
  <si>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</si>
  <si>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</si>
  <si>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</si>
  <si>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</si>
  <si>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</si>
  <si>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</si>
  <si>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</si>
  <si>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</si>
  <si>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</si>
  <si>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</si>
  <si>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</si>
  <si>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</si>
  <si>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</si>
  <si>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</si>
  <si>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</si>
  <si>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</si>
  <si>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</si>
  <si>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</si>
  <si>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</si>
  <si>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</si>
  <si>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</si>
  <si>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</si>
  <si>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</si>
  <si>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</si>
  <si>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</si>
  <si>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</si>
  <si>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</si>
  <si>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</si>
  <si>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</si>
  <si>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</si>
  <si>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</si>
  <si>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</si>
  <si>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</si>
  <si>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</si>
  <si>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</si>
  <si>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</si>
  <si>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</si>
  <si>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</si>
  <si>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</si>
  <si>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</si>
  <si>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</si>
  <si>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</si>
  <si>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</si>
  <si>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</si>
  <si>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</si>
  <si>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</si>
  <si>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</si>
  <si>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</si>
  <si>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</si>
  <si>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</si>
  <si>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</si>
  <si>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</si>
  <si>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</si>
  <si>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</si>
  <si>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</si>
  <si>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</si>
  <si>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</si>
  <si>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</si>
  <si>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</si>
  <si>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</si>
  <si>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</si>
  <si>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</si>
  <si>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</si>
  <si>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</si>
  <si>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</si>
  <si>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</si>
  <si>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</si>
  <si>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</si>
  <si>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</si>
  <si>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</si>
  <si>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</si>
  <si>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</si>
  <si>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</si>
  <si>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</si>
  <si>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</si>
  <si>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</si>
  <si>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</si>
  <si>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</si>
  <si>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</si>
  <si>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</si>
  <si>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</si>
  <si>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</si>
  <si>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</si>
  <si>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</si>
  <si>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</si>
  <si>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</si>
  <si>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</si>
  <si>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</si>
  <si>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</si>
  <si>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</si>
  <si>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</si>
  <si>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</si>
  <si>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</si>
  <si>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</si>
  <si>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</si>
  <si>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</si>
  <si>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</si>
  <si>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</si>
  <si>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</si>
  <si>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</si>
  <si>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</si>
  <si>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</si>
  <si>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</si>
  <si>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</si>
  <si>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</si>
  <si>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</si>
  <si>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</si>
  <si>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</si>
  <si>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</si>
  <si>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</si>
  <si>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</si>
  <si>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</si>
  <si>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</si>
  <si>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</si>
  <si>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</si>
  <si>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</si>
  <si>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</si>
  <si>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</si>
  <si>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</si>
  <si>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</si>
  <si>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</si>
  <si>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</si>
  <si>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</si>
  <si>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</si>
  <si>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</si>
  <si>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</si>
  <si>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</si>
  <si>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</si>
  <si>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</si>
  <si>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</si>
  <si>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</si>
  <si>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</si>
  <si>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</si>
  <si>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</si>
  <si>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</si>
  <si>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</si>
  <si>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</si>
  <si>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</si>
  <si>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</si>
  <si>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</si>
  <si>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</si>
  <si>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</si>
  <si>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</si>
  <si>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</si>
  <si>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</si>
  <si>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</si>
  <si>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</si>
  <si>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</si>
  <si>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</si>
  <si>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</si>
  <si>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</si>
  <si>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</si>
  <si>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</si>
  <si>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</si>
  <si>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</si>
  <si>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</si>
  <si>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</si>
  <si>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</si>
  <si>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</si>
  <si>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</si>
  <si>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</si>
  <si>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</si>
  <si>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</si>
  <si>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</si>
  <si>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</si>
  <si>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</si>
  <si>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</si>
  <si>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</si>
  <si>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</si>
  <si>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</si>
  <si>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</si>
  <si>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</si>
  <si>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</si>
  <si>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</si>
  <si>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</si>
  <si>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</si>
  <si>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</si>
  <si>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</si>
  <si>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</si>
  <si>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</si>
  <si>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</si>
  <si>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</si>
  <si>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</si>
  <si>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</si>
  <si>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</si>
  <si>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</si>
  <si>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</si>
  <si>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</si>
  <si>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</si>
  <si>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</si>
  <si>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</si>
  <si>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</si>
  <si>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</si>
  <si>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</si>
  <si>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</si>
  <si>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</si>
  <si>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</si>
  <si>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</si>
  <si>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</si>
  <si>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</si>
  <si>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</si>
  <si>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</si>
  <si>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</si>
  <si>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</si>
  <si>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</si>
  <si>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</si>
  <si>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</si>
  <si>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</si>
  <si>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</si>
  <si>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</si>
  <si>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</si>
  <si>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</si>
  <si>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</si>
  <si>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</si>
  <si>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</si>
  <si>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</si>
  <si>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</si>
  <si>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</si>
  <si>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</si>
  <si>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</si>
  <si>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</si>
  <si>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</si>
  <si>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</si>
  <si>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</si>
  <si>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</si>
  <si>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</si>
  <si>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</si>
  <si>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</si>
  <si>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</si>
  <si>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</si>
  <si>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</si>
  <si>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</si>
  <si>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</si>
  <si>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</si>
  <si>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</si>
  <si>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</si>
  <si>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</si>
  <si>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</si>
  <si>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</si>
  <si>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</si>
  <si>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</si>
  <si>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</si>
  <si>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</si>
  <si>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</si>
  <si>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</si>
  <si>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</si>
  <si>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</si>
  <si>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</si>
  <si>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</si>
  <si>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</si>
  <si>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</si>
  <si>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</si>
  <si>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</si>
  <si>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</si>
  <si>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</si>
  <si>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</si>
  <si>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</si>
  <si>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</si>
  <si>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</si>
  <si>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</si>
  <si>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</si>
  <si>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</si>
  <si>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</si>
  <si>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</si>
  <si>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</si>
  <si>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</si>
  <si>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</si>
  <si>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</si>
  <si>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</si>
  <si>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</si>
  <si>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</si>
  <si>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</si>
  <si>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</si>
  <si>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</si>
  <si>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</si>
  <si>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</si>
  <si>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</si>
  <si>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</si>
  <si>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</si>
  <si>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</si>
  <si>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</si>
  <si>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</si>
  <si>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</si>
  <si>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</si>
  <si>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</si>
  <si>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</si>
  <si>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</si>
  <si>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</si>
  <si>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</si>
  <si>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</si>
  <si>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</si>
  <si>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</si>
  <si>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</si>
  <si>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</si>
  <si>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</si>
  <si>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</si>
  <si>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</si>
  <si>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</si>
  <si>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</si>
  <si>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</si>
  <si>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</si>
  <si>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</si>
  <si>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</si>
  <si>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</si>
  <si>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</si>
  <si>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</si>
  <si>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</si>
  <si>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</si>
  <si>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</si>
  <si>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</si>
  <si>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</si>
  <si>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</si>
  <si>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</si>
  <si>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</si>
  <si>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</si>
  <si>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</si>
  <si>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</si>
  <si>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</si>
  <si>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</si>
  <si>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</si>
  <si>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</si>
  <si>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</si>
  <si>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</si>
  <si>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</si>
  <si>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</si>
  <si>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</si>
  <si>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</si>
  <si>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</si>
  <si>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</si>
  <si>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</si>
  <si>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</si>
  <si>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</si>
  <si>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</si>
  <si>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</si>
  <si>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</si>
  <si>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</si>
  <si>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</si>
  <si>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</si>
  <si>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</si>
  <si>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</si>
  <si>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</si>
  <si>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</si>
  <si>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</si>
  <si>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</si>
  <si>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</si>
  <si>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</si>
  <si>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</si>
  <si>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</si>
  <si>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</si>
  <si>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</si>
  <si>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</si>
  <si>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</si>
  <si>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</si>
  <si>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</si>
  <si>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</si>
  <si>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</si>
  <si>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</si>
  <si>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</si>
  <si>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</si>
  <si>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</si>
  <si>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</si>
  <si>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</si>
  <si>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</si>
  <si>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</si>
  <si>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</si>
  <si>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</si>
  <si>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</si>
  <si>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</si>
  <si>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</si>
  <si>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</si>
  <si>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</si>
  <si>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</si>
  <si>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</si>
  <si>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</si>
  <si>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</si>
  <si>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</si>
  <si>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</si>
  <si>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</si>
  <si>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</si>
  <si>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</si>
  <si>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</si>
  <si>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</si>
  <si>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</si>
  <si>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</si>
  <si>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</si>
  <si>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</si>
  <si>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</si>
  <si>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</si>
  <si>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</si>
  <si>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</si>
  <si>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</si>
  <si>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</si>
  <si>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</si>
  <si>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</si>
  <si>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</si>
  <si>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</si>
  <si>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</si>
  <si>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</si>
  <si>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</si>
  <si>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</si>
  <si>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</si>
  <si>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</si>
  <si>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</si>
  <si>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</si>
  <si>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</si>
  <si>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</si>
  <si>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</si>
  <si>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</si>
  <si>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</si>
  <si>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</si>
  <si>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</si>
  <si>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</si>
  <si>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</si>
  <si>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</si>
  <si>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</si>
  <si>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</si>
  <si>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</si>
  <si>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</si>
  <si>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</si>
  <si>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</si>
  <si>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</si>
  <si>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</si>
  <si>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</si>
  <si>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</si>
  <si>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</si>
  <si>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</si>
  <si>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</si>
  <si>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</si>
  <si>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</si>
  <si>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</si>
  <si>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</si>
  <si>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</si>
  <si>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</si>
  <si>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</si>
  <si>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</si>
  <si>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</si>
  <si>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</si>
  <si>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</si>
  <si>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</si>
  <si>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</si>
  <si>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</si>
  <si>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</si>
  <si>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</si>
  <si>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</si>
  <si>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</si>
  <si>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</si>
  <si>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</si>
  <si>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</si>
  <si>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</si>
  <si>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</si>
  <si>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</si>
  <si>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</si>
  <si>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</si>
  <si>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</si>
  <si>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</si>
  <si>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</si>
  <si>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</si>
  <si>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</si>
  <si>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</si>
  <si>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</si>
  <si>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</si>
  <si>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</si>
  <si>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</si>
  <si>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</si>
  <si>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</si>
  <si>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</si>
  <si>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</si>
  <si>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</si>
  <si>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</si>
  <si>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</si>
  <si>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</si>
  <si>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</si>
  <si>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</si>
  <si>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</si>
  <si>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</si>
  <si>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</si>
  <si>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</si>
  <si>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</si>
  <si>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</si>
  <si>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</si>
  <si>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</si>
  <si>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</si>
  <si>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</si>
  <si>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</si>
  <si>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</si>
  <si>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</si>
  <si>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</si>
  <si>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</si>
  <si>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</si>
  <si>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</si>
  <si>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</si>
  <si>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</si>
  <si>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</si>
  <si>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</si>
  <si>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</si>
  <si>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</si>
  <si>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</si>
  <si>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</si>
  <si>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</si>
  <si>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</si>
  <si>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</si>
  <si>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</si>
  <si>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</si>
  <si>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</si>
  <si>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</si>
  <si>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</si>
  <si>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</si>
  <si>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</si>
  <si>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</si>
  <si>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</si>
  <si>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</si>
  <si>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</si>
  <si>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</si>
  <si>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</si>
  <si>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</si>
  <si>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</si>
  <si>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</si>
  <si>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</si>
  <si>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</si>
  <si>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</si>
  <si>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</si>
  <si>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</si>
  <si>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</si>
  <si>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</si>
  <si>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</si>
  <si>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</si>
  <si>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</si>
  <si>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</si>
  <si>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</si>
  <si>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</si>
  <si>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</si>
  <si>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</si>
  <si>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</si>
  <si>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</si>
  <si>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</si>
  <si>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</si>
  <si>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</si>
  <si>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</si>
  <si>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</si>
  <si>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</si>
  <si>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</si>
  <si>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</si>
  <si>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</si>
  <si>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</si>
  <si>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</si>
  <si>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</si>
  <si>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</si>
  <si>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</si>
  <si>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</si>
  <si>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</si>
  <si>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</si>
  <si>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</si>
  <si>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</si>
  <si>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</si>
  <si>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</si>
  <si>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</si>
  <si>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</si>
  <si>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</si>
  <si>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</si>
  <si>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</si>
  <si>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</si>
  <si>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</si>
  <si>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</si>
  <si>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</si>
  <si>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</si>
  <si>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</si>
  <si>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</si>
  <si>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</si>
  <si>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</si>
  <si>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</si>
  <si>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</si>
  <si>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</si>
  <si>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</si>
  <si>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</si>
  <si>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</si>
  <si>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</si>
  <si>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</si>
  <si>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</si>
  <si>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</si>
  <si>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</si>
  <si>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</si>
  <si>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</si>
  <si>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</si>
  <si>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</si>
  <si>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</si>
  <si>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</si>
  <si>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</si>
  <si>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</si>
  <si>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</si>
  <si>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</si>
  <si>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</si>
  <si>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</si>
  <si>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</si>
  <si>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</si>
  <si>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</si>
  <si>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</si>
  <si>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</si>
  <si>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</si>
  <si>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</si>
  <si>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</si>
  <si>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</si>
  <si>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</si>
  <si>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</si>
  <si>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</si>
  <si>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</si>
  <si>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</si>
  <si>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</si>
  <si>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</si>
  <si>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</si>
  <si>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</si>
  <si>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</si>
  <si>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</si>
  <si>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</si>
  <si>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</si>
  <si>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</si>
  <si>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</si>
  <si>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</si>
  <si>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</si>
  <si>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</si>
  <si>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</si>
  <si>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</si>
  <si>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</si>
  <si>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</si>
  <si>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</si>
  <si>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</si>
  <si>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</si>
  <si>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</si>
  <si>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</si>
  <si>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</si>
  <si>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</si>
  <si>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</si>
  <si>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</si>
  <si>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</si>
  <si>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</si>
  <si>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</si>
  <si>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</si>
  <si>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</si>
  <si>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</si>
  <si>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</si>
  <si>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</si>
  <si>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</si>
  <si>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</si>
  <si>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</si>
  <si>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</si>
  <si>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</si>
  <si>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</si>
  <si>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</si>
  <si>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</si>
  <si>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</si>
  <si>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</si>
  <si>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</si>
  <si>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</si>
  <si>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</si>
  <si>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</si>
  <si>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</si>
  <si>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</si>
  <si>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</si>
  <si>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</si>
  <si>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</si>
  <si>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</si>
  <si>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</si>
  <si>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</si>
  <si>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</si>
  <si>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</si>
  <si>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</si>
  <si>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</si>
  <si>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</si>
  <si>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</si>
  <si>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</si>
  <si>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</si>
  <si>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</si>
  <si>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</si>
  <si>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</si>
  <si>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</si>
  <si>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</si>
  <si>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</si>
  <si>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</si>
  <si>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</si>
  <si>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</si>
  <si>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</si>
  <si>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</si>
  <si>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</si>
  <si>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</si>
  <si>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</si>
  <si>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</si>
  <si>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</si>
  <si>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</si>
  <si>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</si>
  <si>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</si>
  <si>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</si>
  <si>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</si>
  <si>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</si>
  <si>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</si>
  <si>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</si>
  <si>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</si>
  <si>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</si>
  <si>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</si>
  <si>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</si>
  <si>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</si>
  <si>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</si>
  <si>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</si>
  <si>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</si>
  <si>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</si>
  <si>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</si>
  <si>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</si>
  <si>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</si>
  <si>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</si>
  <si>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</si>
  <si>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</si>
  <si>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</si>
  <si>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</si>
  <si>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</si>
  <si>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</si>
  <si>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</si>
  <si>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</si>
  <si>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</si>
  <si>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</si>
  <si>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</si>
  <si>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</si>
  <si>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</si>
  <si>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</si>
  <si>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</si>
  <si>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</si>
  <si>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</si>
  <si>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</si>
  <si>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</si>
  <si>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</si>
  <si>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</si>
  <si>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</si>
  <si>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</si>
  <si>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</si>
  <si>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</si>
  <si>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</si>
  <si>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</si>
  <si>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</si>
  <si>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</si>
  <si>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</si>
  <si>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</si>
  <si>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</si>
  <si>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</si>
  <si>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</si>
  <si>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</si>
  <si>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</si>
  <si>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</si>
  <si>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</si>
  <si>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</si>
  <si>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</si>
  <si>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</si>
  <si>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</si>
  <si>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</si>
  <si>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</si>
  <si>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</si>
  <si>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</si>
  <si>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</si>
  <si>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</si>
  <si>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</si>
  <si>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</si>
  <si>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</si>
  <si>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</si>
  <si>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</si>
  <si>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</si>
  <si>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</si>
  <si>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</si>
  <si>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</si>
  <si>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</si>
  <si>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</si>
  <si>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</si>
  <si>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</si>
  <si>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</si>
  <si>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</si>
  <si>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</si>
  <si>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</si>
  <si>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</si>
  <si>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</si>
  <si>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</si>
  <si>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</si>
  <si>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</si>
  <si>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</si>
  <si>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</si>
  <si>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</si>
  <si>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</si>
  <si>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</si>
  <si>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</si>
  <si>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</si>
  <si>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</si>
  <si>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</si>
  <si>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</si>
  <si>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</si>
  <si>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</si>
  <si>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</si>
  <si>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</si>
  <si>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</si>
  <si>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</si>
  <si>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</si>
  <si>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</si>
  <si>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</si>
  <si>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</si>
  <si>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</si>
  <si>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</si>
  <si>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</si>
  <si>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</si>
  <si>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</si>
  <si>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</si>
  <si>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</si>
  <si>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</si>
  <si>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</si>
  <si>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</si>
  <si>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</si>
  <si>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</si>
  <si>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</si>
  <si>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</si>
  <si>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</si>
  <si>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</si>
  <si>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</si>
  <si>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</si>
  <si>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</si>
  <si>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</si>
  <si>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</si>
  <si>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</si>
  <si>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</si>
  <si>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</si>
  <si>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</si>
  <si>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</si>
  <si>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</si>
  <si>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</si>
  <si>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</si>
  <si>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</si>
  <si>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</si>
  <si>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</si>
  <si>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</si>
  <si>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</si>
  <si>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</si>
  <si>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</si>
  <si>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</si>
  <si>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</si>
  <si>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</si>
  <si>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</si>
  <si>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</si>
  <si>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</si>
  <si>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</si>
  <si>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</si>
  <si>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</si>
  <si>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</si>
  <si>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</si>
  <si>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</si>
  <si>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</si>
  <si>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</si>
  <si>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</si>
  <si>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</si>
  <si>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</si>
  <si>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</si>
  <si>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</si>
  <si>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</si>
  <si>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</si>
  <si>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</si>
  <si>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</si>
  <si>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</si>
  <si>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</si>
  <si>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</si>
  <si>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</si>
  <si>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</si>
  <si>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</si>
  <si>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</si>
  <si>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</si>
  <si>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</si>
  <si>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</si>
  <si>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</si>
  <si>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</si>
  <si>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</si>
  <si>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</si>
  <si>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</si>
  <si>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</si>
  <si>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</si>
  <si>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</si>
  <si>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</si>
  <si>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</si>
  <si>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</si>
  <si>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</si>
  <si>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</si>
  <si>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</si>
  <si>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</si>
  <si>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</si>
  <si>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</si>
  <si>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</si>
  <si>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</si>
  <si>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</si>
  <si>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</si>
  <si>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</si>
  <si>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</si>
  <si>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</si>
  <si>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</si>
  <si>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</si>
  <si>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</si>
  <si>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</si>
  <si>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</si>
  <si>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</si>
  <si>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</si>
  <si>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</si>
  <si>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</si>
  <si>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</si>
  <si>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</si>
  <si>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</si>
  <si>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</si>
  <si>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</si>
  <si>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</si>
  <si>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</si>
  <si>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</si>
  <si>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</si>
  <si>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</si>
  <si>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</si>
  <si>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</si>
  <si>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</si>
  <si>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</si>
  <si>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</si>
  <si>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</si>
  <si>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</si>
  <si>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</si>
  <si>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</si>
  <si>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</si>
  <si>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</si>
  <si>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</si>
  <si>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</si>
  <si>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</si>
  <si>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</si>
  <si>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</si>
  <si>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</si>
  <si>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</si>
  <si>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</si>
  <si>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</si>
  <si>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</si>
  <si>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</si>
  <si>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</si>
  <si>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</si>
  <si>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</si>
  <si>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</si>
  <si>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</si>
  <si>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</si>
  <si>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</si>
  <si>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</si>
  <si>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</si>
  <si>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</si>
  <si>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</si>
  <si>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</si>
  <si>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</si>
  <si>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</si>
  <si>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</si>
  <si>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</si>
  <si>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</si>
  <si>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</si>
  <si>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</si>
  <si>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</si>
  <si>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</si>
  <si>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</si>
  <si>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</si>
  <si>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</si>
  <si>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</si>
  <si>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</si>
  <si>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</si>
  <si>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</si>
  <si>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</si>
  <si>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</si>
  <si>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</si>
  <si>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</si>
  <si>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</si>
  <si>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</si>
  <si>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</si>
  <si>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</si>
  <si>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</si>
  <si>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</si>
  <si>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</si>
  <si>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</si>
  <si>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</si>
  <si>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</si>
  <si>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</si>
  <si>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</si>
  <si>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</si>
  <si>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</si>
  <si>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</si>
  <si>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</si>
  <si>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</si>
  <si>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</si>
  <si>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</si>
  <si>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</si>
  <si>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</si>
  <si>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</si>
  <si>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</si>
  <si>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</si>
  <si>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</si>
  <si>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</si>
  <si>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</si>
  <si>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</si>
  <si>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</si>
  <si>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</si>
  <si>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</si>
  <si>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</si>
  <si>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</si>
  <si>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</si>
  <si>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</si>
  <si>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</si>
  <si>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</si>
  <si>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</si>
  <si>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</si>
  <si>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</si>
  <si>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</si>
  <si>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</si>
  <si>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</si>
  <si>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</si>
  <si>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</si>
  <si>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</si>
  <si>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</si>
  <si>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</si>
  <si>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</si>
  <si>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</si>
  <si>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</si>
  <si>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</si>
  <si>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</si>
  <si>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</si>
  <si>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</si>
  <si>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</si>
  <si>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</si>
  <si>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</si>
  <si>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</si>
  <si>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</si>
  <si>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</si>
  <si>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</si>
  <si>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</si>
  <si>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</si>
  <si>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</si>
  <si>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</si>
  <si>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</si>
  <si>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</si>
  <si>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</si>
  <si>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</si>
  <si>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</si>
  <si>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</si>
  <si>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</si>
  <si>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</si>
  <si>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</si>
  <si>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</si>
  <si>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</si>
  <si>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</si>
  <si>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</si>
  <si>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</si>
  <si>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</si>
  <si>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</si>
  <si>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</si>
  <si>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</si>
  <si>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</si>
  <si>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</si>
  <si>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</si>
  <si>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</si>
  <si>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</si>
  <si>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</si>
  <si>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</si>
  <si>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</si>
  <si>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</si>
  <si>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</si>
  <si>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</si>
  <si>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</si>
  <si>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</si>
  <si>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</si>
  <si>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</si>
  <si>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</si>
  <si>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</si>
  <si>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</si>
  <si>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</si>
  <si>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</si>
  <si>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</si>
  <si>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</si>
  <si>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</si>
  <si>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</si>
  <si>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</si>
  <si>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</si>
  <si>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</si>
  <si>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</si>
  <si>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</si>
  <si>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</si>
  <si>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</si>
  <si>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</si>
  <si>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</si>
  <si>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</si>
  <si>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</si>
  <si>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</si>
  <si>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</si>
  <si>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</si>
  <si>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</si>
  <si>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</si>
  <si>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</si>
  <si>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</si>
  <si>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</si>
  <si>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</si>
  <si>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</si>
  <si>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</si>
  <si>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</si>
  <si>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</si>
  <si>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</si>
  <si>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</si>
  <si>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</si>
  <si>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</si>
  <si>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</si>
  <si>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</si>
  <si>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</si>
  <si>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</si>
  <si>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</si>
  <si>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</si>
  <si>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</si>
  <si>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</si>
  <si>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</si>
  <si>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</si>
  <si>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</si>
  <si>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</si>
  <si>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</si>
  <si>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</si>
  <si>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</si>
  <si>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</si>
  <si>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</si>
  <si>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</si>
  <si>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</si>
  <si>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</si>
  <si>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</si>
  <si>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</si>
  <si>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</si>
  <si>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</si>
  <si>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</si>
  <si>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</si>
  <si>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</si>
  <si>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</si>
  <si>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</si>
  <si>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</si>
  <si>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</si>
  <si>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</si>
  <si>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</si>
  <si>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</si>
  <si>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</si>
  <si>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</si>
  <si>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</si>
  <si>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</si>
  <si>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</si>
  <si>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</si>
  <si>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</si>
  <si>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</si>
  <si>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</si>
  <si>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</si>
  <si>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</si>
  <si>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</si>
  <si>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</si>
  <si>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</si>
  <si>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</si>
  <si>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</si>
  <si>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</si>
  <si>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</si>
  <si>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</si>
  <si>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</si>
  <si>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</si>
  <si>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</si>
  <si>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</si>
  <si>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</si>
  <si>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</si>
  <si>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</si>
  <si>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</si>
  <si>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</si>
  <si>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</si>
  <si>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</si>
  <si>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</si>
  <si>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</si>
  <si>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</si>
  <si>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</si>
  <si>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</si>
  <si>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</si>
  <si>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</si>
  <si>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</si>
  <si>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</si>
  <si>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</si>
  <si>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</si>
  <si>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</si>
  <si>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</si>
  <si>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</si>
  <si>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</si>
  <si>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</si>
  <si>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</si>
  <si>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</si>
  <si>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</si>
  <si>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</si>
  <si>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</si>
  <si>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</si>
  <si>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</si>
  <si>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</si>
  <si>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</si>
  <si>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</si>
  <si>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</si>
  <si>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</si>
  <si>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</si>
  <si>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</si>
  <si>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</si>
  <si>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</si>
  <si>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</si>
  <si>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</si>
  <si>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</si>
  <si>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</si>
  <si>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</si>
  <si>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</si>
  <si>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</si>
  <si>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</si>
  <si>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</si>
  <si>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</si>
  <si>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</si>
  <si>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</si>
  <si>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</si>
  <si>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</si>
  <si>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</si>
  <si>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</si>
  <si>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</si>
  <si>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</si>
  <si>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</si>
  <si>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</si>
  <si>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</si>
  <si>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</si>
  <si>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</si>
  <si>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</si>
  <si>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</si>
  <si>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</si>
  <si>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</si>
  <si>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</si>
  <si>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</si>
  <si>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</si>
  <si>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</si>
  <si>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</si>
  <si>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</si>
  <si>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</si>
  <si>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</si>
  <si>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</si>
  <si>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</si>
  <si>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</si>
  <si>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</si>
  <si>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</si>
  <si>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</si>
  <si>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</si>
  <si>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</si>
  <si>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</si>
  <si>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</si>
  <si>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</si>
  <si>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</si>
  <si>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</si>
  <si>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</si>
  <si>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</si>
  <si>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</si>
  <si>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</si>
  <si>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</si>
  <si>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</si>
  <si>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</si>
  <si>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</si>
  <si>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</si>
  <si>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</si>
  <si>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</si>
  <si>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</si>
  <si>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</si>
  <si>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</si>
  <si>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</si>
  <si>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</si>
  <si>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</si>
  <si>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</si>
  <si>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</si>
  <si>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</si>
  <si>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</si>
  <si>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</si>
  <si>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</si>
  <si>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</si>
  <si>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</si>
  <si>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</si>
  <si>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</si>
  <si>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</si>
  <si>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</si>
  <si>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</si>
  <si>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</si>
  <si>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</si>
  <si>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</si>
  <si>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</si>
  <si>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</si>
  <si>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</si>
  <si>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</si>
  <si>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</si>
  <si>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</si>
  <si>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</si>
  <si>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</si>
  <si>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</si>
  <si>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</si>
  <si>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</si>
  <si>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</si>
  <si>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</si>
  <si>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</si>
  <si>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</si>
  <si>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</si>
  <si>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</si>
  <si>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</si>
  <si>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</si>
  <si>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</si>
  <si>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</si>
  <si>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</si>
  <si>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</si>
  <si>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</si>
  <si>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</si>
  <si>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</si>
  <si>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</si>
  <si>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</si>
  <si>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</si>
  <si>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</si>
  <si>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</si>
  <si>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</si>
  <si>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</si>
  <si>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</si>
  <si>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</si>
  <si>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</si>
  <si>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</si>
  <si>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</si>
  <si>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</si>
  <si>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</si>
  <si>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</si>
  <si>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</si>
  <si>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</si>
  <si>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</si>
  <si>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</si>
  <si>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</si>
  <si>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</si>
  <si>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</si>
  <si>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</si>
  <si>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</si>
  <si>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</si>
  <si>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</si>
  <si>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</si>
  <si>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</si>
  <si>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</si>
  <si>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</si>
  <si>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</si>
  <si>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</si>
  <si>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</si>
  <si>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</si>
  <si>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</si>
  <si>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</si>
  <si>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</si>
  <si>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</si>
  <si>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</si>
  <si>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</si>
  <si>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</si>
  <si>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</si>
  <si>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</si>
  <si>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</si>
  <si>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</si>
  <si>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</si>
  <si>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</si>
  <si>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</si>
  <si>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</si>
  <si>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</si>
  <si>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</si>
  <si>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</si>
  <si>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</si>
  <si>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</si>
  <si>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</si>
  <si>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</si>
  <si>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</si>
  <si>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</si>
  <si>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</si>
  <si>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</si>
  <si>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</si>
  <si>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</si>
  <si>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</si>
  <si>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</si>
  <si>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</si>
  <si>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</si>
  <si>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</si>
  <si>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</si>
  <si>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</si>
  <si>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</si>
  <si>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</si>
  <si>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</si>
  <si>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</si>
  <si>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</si>
  <si>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</si>
  <si>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</si>
  <si>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</si>
  <si>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</si>
  <si>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</si>
  <si>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</si>
  <si>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</si>
  <si>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</si>
  <si>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</si>
  <si>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</si>
  <si>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</si>
  <si>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</si>
  <si>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</si>
  <si>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</si>
  <si>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</si>
  <si>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</si>
  <si>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</si>
  <si>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</si>
  <si>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</si>
  <si>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</si>
  <si>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</si>
  <si>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</si>
  <si>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</si>
  <si>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</si>
  <si>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</si>
  <si>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</si>
  <si>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</si>
  <si>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</si>
  <si>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</si>
  <si>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</si>
  <si>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</si>
  <si>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</si>
  <si>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</si>
  <si>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</si>
  <si>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</si>
  <si>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</si>
  <si>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</si>
  <si>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</si>
  <si>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</si>
  <si>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</si>
  <si>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</si>
  <si>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</si>
  <si>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</si>
  <si>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</si>
  <si>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</si>
  <si>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</si>
  <si>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</si>
  <si>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</si>
  <si>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</si>
  <si>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</si>
  <si>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</si>
  <si>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</si>
  <si>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</si>
  <si>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</si>
  <si>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</si>
  <si>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</si>
  <si>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</si>
  <si>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</si>
  <si>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</si>
  <si>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</si>
  <si>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</si>
  <si>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</si>
  <si>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</si>
  <si>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</si>
  <si>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</si>
  <si>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</si>
  <si>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</si>
  <si>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</si>
  <si>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</si>
  <si>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</si>
  <si>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</si>
  <si>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</si>
  <si>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</si>
  <si>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</si>
  <si>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</si>
  <si>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</si>
  <si>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</si>
  <si>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</si>
  <si>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</si>
  <si>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</si>
  <si>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</si>
  <si>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</si>
  <si>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</si>
  <si>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</si>
  <si>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</si>
  <si>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</si>
  <si>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</si>
  <si>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</si>
  <si>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</si>
  <si>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</si>
  <si>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</si>
  <si>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</si>
  <si>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</si>
  <si>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</si>
  <si>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</si>
  <si>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</si>
  <si>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</si>
  <si>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</si>
  <si>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</si>
  <si>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</si>
  <si>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</si>
  <si>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</si>
  <si>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</si>
  <si>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</si>
  <si>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</si>
  <si>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</si>
  <si>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</si>
  <si>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</si>
  <si>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</si>
  <si>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</si>
  <si>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</si>
  <si>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</si>
  <si>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</si>
  <si>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</si>
  <si>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</si>
  <si>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</si>
  <si>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</si>
  <si>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</si>
  <si>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</si>
  <si>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</si>
  <si>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</si>
  <si>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</si>
  <si>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</si>
  <si>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</si>
  <si>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</si>
  <si>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</si>
  <si>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</si>
  <si>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</si>
  <si>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</si>
  <si>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</si>
  <si>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</si>
  <si>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</si>
  <si>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</si>
  <si>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</si>
  <si>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</si>
  <si>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</si>
  <si>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</si>
  <si>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</si>
  <si>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</si>
  <si>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</si>
  <si>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</si>
  <si>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</si>
  <si>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</si>
  <si>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</si>
  <si>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</si>
  <si>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</si>
  <si>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</si>
  <si>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</si>
  <si>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</si>
  <si>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</si>
  <si>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</si>
  <si>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</si>
  <si>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</si>
  <si>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</si>
  <si>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</si>
  <si>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</si>
  <si>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</si>
  <si>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</si>
  <si>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</si>
  <si>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</si>
  <si>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</si>
  <si>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</si>
  <si>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</si>
  <si>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</si>
  <si>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</si>
  <si>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</si>
  <si>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</si>
  <si>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</si>
  <si>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</si>
  <si>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</si>
  <si>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</si>
  <si>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</si>
  <si>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</si>
  <si>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</si>
  <si>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</si>
  <si>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</si>
  <si>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</si>
  <si>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</si>
  <si>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</si>
  <si>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</si>
  <si>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</si>
  <si>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</si>
  <si>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</si>
  <si>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</si>
  <si>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</si>
  <si>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</si>
  <si>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</si>
  <si>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</si>
  <si>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</si>
  <si>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</si>
  <si>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</si>
  <si>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</si>
  <si>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</si>
  <si>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</si>
  <si>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</si>
  <si>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</si>
  <si>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</si>
  <si>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</si>
  <si>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</si>
  <si>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</si>
  <si>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</si>
  <si>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</si>
  <si>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</si>
  <si>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</si>
  <si>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</si>
  <si>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</si>
  <si>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</si>
  <si>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</si>
  <si>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</si>
  <si>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</si>
  <si>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</si>
  <si>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</si>
  <si>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</si>
  <si>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</si>
  <si>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</si>
  <si>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</si>
  <si>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</si>
  <si>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</si>
  <si>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</si>
  <si>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</si>
  <si>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</si>
  <si>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</si>
  <si>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</si>
  <si>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</si>
  <si>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</si>
  <si>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</si>
  <si>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</si>
  <si>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</si>
  <si>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</si>
  <si>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</si>
  <si>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</si>
  <si>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</si>
  <si>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</si>
  <si>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</si>
  <si>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</si>
  <si>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</si>
  <si>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</si>
  <si>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</si>
  <si>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</si>
  <si>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</si>
  <si>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</si>
  <si>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</si>
  <si>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</si>
  <si>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</si>
  <si>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</si>
  <si>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</si>
  <si>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</si>
  <si>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</si>
  <si>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</si>
  <si>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</si>
  <si>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</si>
  <si>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</si>
  <si>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</si>
  <si>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</si>
  <si>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</si>
  <si>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</si>
  <si>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</si>
  <si>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</si>
  <si>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</si>
  <si>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</si>
  <si>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</si>
  <si>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</si>
  <si>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</si>
  <si>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</si>
  <si>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</si>
  <si>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</si>
  <si>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</si>
  <si>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</si>
  <si>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</si>
  <si>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</si>
  <si>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</si>
  <si>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</si>
  <si>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</si>
  <si>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</si>
  <si>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</si>
  <si>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</si>
  <si>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</si>
  <si>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</si>
  <si>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</si>
  <si>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</si>
  <si>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</si>
  <si>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</si>
  <si>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</si>
  <si>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</si>
  <si>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</si>
  <si>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</si>
  <si>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</si>
  <si>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</si>
  <si>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</si>
  <si>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</si>
  <si>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</si>
  <si>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</si>
  <si>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</si>
  <si>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</si>
  <si>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</si>
  <si>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</si>
  <si>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</si>
  <si>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</si>
  <si>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</si>
  <si>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</si>
  <si>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</si>
  <si>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</si>
  <si>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</si>
  <si>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</si>
  <si>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</si>
  <si>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</si>
  <si>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</si>
  <si>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</si>
  <si>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</si>
  <si>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</si>
  <si>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</si>
  <si>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</si>
  <si>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</si>
  <si>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</si>
  <si>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</si>
  <si>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</si>
  <si>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</si>
  <si>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</si>
  <si>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</si>
  <si>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</si>
  <si>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</si>
  <si>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</si>
  <si>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</si>
  <si>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</si>
  <si>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</si>
  <si>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</si>
  <si>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</si>
  <si>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</si>
  <si>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</si>
  <si>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</si>
  <si>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</si>
  <si>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</si>
  <si>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</si>
  <si>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</si>
  <si>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</si>
  <si>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</si>
  <si>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</si>
  <si>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</si>
  <si>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</si>
  <si>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</si>
  <si>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</si>
  <si>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</si>
  <si>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</si>
  <si>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</si>
  <si>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</si>
  <si>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</si>
  <si>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</si>
  <si>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</si>
  <si>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</si>
  <si>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</si>
  <si>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</si>
  <si>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</si>
  <si>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</si>
  <si>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</si>
  <si>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</si>
  <si>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</si>
  <si>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</si>
  <si>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</si>
  <si>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</si>
  <si>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</si>
  <si>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</si>
  <si>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</si>
  <si>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</si>
  <si>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</si>
  <si>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</si>
  <si>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</si>
  <si>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</si>
  <si>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</si>
  <si>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</si>
  <si>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</si>
  <si>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</si>
  <si>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</si>
  <si>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</si>
  <si>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</si>
  <si>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</si>
  <si>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</si>
  <si>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</si>
  <si>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</si>
  <si>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</si>
  <si>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</si>
  <si>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</si>
  <si>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</si>
  <si>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</si>
  <si>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</si>
  <si>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</si>
  <si>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</si>
  <si>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</si>
  <si>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</si>
  <si>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</si>
  <si>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</si>
  <si>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</si>
  <si>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</si>
  <si>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</si>
  <si>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</si>
  <si>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</si>
  <si>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</si>
  <si>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</si>
  <si>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</si>
  <si>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</si>
  <si>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</si>
  <si>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</si>
  <si>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</si>
  <si>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</si>
  <si>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</si>
  <si>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</si>
  <si>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</si>
  <si>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</si>
  <si>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</si>
  <si>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</si>
  <si>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</si>
  <si>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</si>
  <si>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</si>
  <si>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</si>
  <si>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</si>
  <si>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</si>
  <si>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</si>
  <si>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</si>
  <si>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</si>
  <si>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</si>
  <si>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</si>
  <si>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</si>
  <si>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</si>
  <si>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</si>
  <si>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</si>
  <si>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</si>
  <si>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</si>
  <si>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</si>
  <si>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</si>
  <si>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</si>
  <si>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</si>
  <si>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</si>
  <si>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</si>
  <si>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</si>
  <si>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</si>
  <si>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</si>
  <si>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</si>
  <si>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</si>
  <si>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</si>
  <si>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</si>
  <si>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</si>
  <si>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</si>
  <si>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</si>
  <si>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</si>
  <si>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</si>
  <si>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</si>
  <si>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</si>
  <si>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</si>
  <si>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</si>
  <si>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</si>
  <si>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</si>
  <si>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</si>
  <si>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</si>
  <si>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</si>
  <si>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</si>
  <si>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</si>
  <si>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</si>
  <si>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</si>
  <si>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</si>
  <si>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</si>
  <si>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</si>
  <si>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</si>
  <si>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</si>
  <si>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</si>
  <si>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</si>
  <si>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</si>
  <si>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</si>
  <si>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</si>
  <si>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</si>
  <si>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</si>
  <si>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</si>
  <si>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</si>
  <si>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</si>
  <si>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</si>
  <si>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</si>
  <si>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</si>
  <si>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</si>
  <si>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</si>
  <si>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</si>
  <si>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</si>
  <si>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</si>
  <si>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</si>
  <si>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</si>
  <si>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</si>
  <si>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</si>
  <si>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</si>
  <si>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</si>
  <si>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</si>
  <si>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</si>
  <si>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</si>
  <si>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</si>
  <si>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</si>
  <si>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</si>
  <si>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</si>
  <si>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</si>
  <si>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</si>
  <si>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</si>
  <si>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</si>
  <si>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</si>
  <si>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</si>
  <si>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</si>
  <si>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</si>
  <si>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</si>
  <si>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</si>
  <si>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</si>
  <si>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</si>
  <si>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</si>
  <si>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</si>
  <si>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</si>
  <si>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</si>
  <si>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</si>
  <si>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</si>
  <si>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</si>
  <si>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</si>
  <si>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</si>
  <si>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</si>
  <si>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</si>
  <si>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</si>
  <si>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</si>
  <si>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</si>
  <si>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</si>
  <si>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</si>
  <si>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</si>
  <si>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</si>
  <si>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</si>
  <si>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</si>
  <si>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</si>
  <si>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</si>
  <si>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</si>
  <si>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</si>
  <si>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</si>
  <si>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</si>
  <si>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</si>
  <si>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</si>
  <si>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</si>
  <si>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</si>
  <si>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</si>
  <si>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</si>
  <si>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</si>
  <si>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</si>
  <si>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</si>
  <si>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</si>
  <si>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</si>
  <si>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</si>
  <si>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</si>
  <si>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</si>
  <si>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</si>
  <si>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</si>
  <si>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</si>
  <si>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</si>
  <si>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</si>
  <si>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</si>
  <si>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</si>
  <si>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</si>
  <si>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</si>
  <si>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</si>
  <si>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</si>
  <si>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</si>
  <si>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</si>
  <si>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</si>
  <si>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</si>
  <si>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</si>
  <si>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</si>
  <si>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</si>
  <si>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</si>
  <si>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</si>
  <si>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</si>
  <si>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</si>
  <si>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</si>
  <si>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</si>
  <si>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</si>
  <si>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</si>
  <si>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</si>
  <si>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</si>
  <si>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</si>
  <si>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</si>
  <si>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</si>
  <si>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</si>
  <si>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</si>
  <si>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</si>
  <si>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</si>
  <si>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</si>
  <si>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</si>
  <si>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</si>
  <si>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</si>
  <si>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</si>
  <si>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</si>
  <si>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</si>
  <si>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</si>
  <si>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</si>
  <si>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</si>
  <si>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</si>
  <si>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</si>
  <si>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</si>
  <si>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</si>
  <si>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</si>
  <si>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</si>
  <si>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</si>
  <si>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</si>
  <si>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</si>
  <si>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</si>
  <si>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</si>
  <si>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</si>
  <si>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</si>
  <si>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</si>
  <si>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</si>
  <si>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</si>
  <si>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</si>
  <si>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</si>
  <si>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</si>
  <si>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</si>
  <si>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</si>
  <si>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</si>
  <si>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</si>
  <si>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</si>
  <si>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</si>
  <si>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</si>
  <si>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</si>
  <si>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</si>
  <si>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</si>
  <si>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</si>
  <si>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</si>
  <si>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</si>
  <si>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</si>
  <si>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</si>
  <si>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</si>
  <si>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</si>
  <si>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</si>
  <si>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</si>
  <si>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</si>
  <si>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</si>
  <si>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</si>
  <si>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</si>
  <si>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</si>
  <si>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</si>
  <si>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</si>
  <si>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</si>
  <si>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</si>
  <si>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</si>
  <si>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</si>
  <si>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</si>
  <si>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</si>
  <si>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</si>
  <si>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</si>
  <si>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</si>
  <si>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</si>
  <si>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</si>
  <si>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</si>
  <si>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</si>
  <si>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</si>
  <si>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</si>
  <si>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</si>
  <si>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</si>
  <si>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</si>
  <si>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</si>
  <si>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</si>
  <si>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</si>
  <si>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</si>
  <si>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</si>
  <si>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</si>
  <si>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</si>
  <si>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</si>
  <si>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</si>
  <si>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</si>
  <si>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</si>
  <si>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</si>
  <si>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</si>
  <si>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</si>
  <si>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</si>
  <si>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</si>
  <si>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</si>
  <si>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</si>
  <si>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</si>
  <si>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</si>
  <si>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</si>
  <si>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</si>
  <si>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</si>
  <si>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</si>
  <si>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</si>
  <si>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</si>
  <si>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</si>
  <si>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</si>
  <si>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</si>
  <si>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</si>
  <si>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</si>
  <si>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</si>
  <si>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</si>
  <si>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</si>
  <si>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</si>
  <si>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</si>
  <si>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</si>
  <si>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</si>
  <si>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</si>
  <si>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</si>
  <si>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</si>
  <si>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</si>
  <si>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</si>
  <si>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</si>
  <si>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</si>
  <si>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</si>
  <si>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</si>
  <si>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</si>
  <si>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</si>
  <si>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</si>
  <si>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</si>
  <si>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</si>
  <si>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</si>
  <si>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</si>
  <si>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</si>
  <si>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</si>
  <si>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</si>
  <si>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</si>
  <si>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</si>
  <si>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</si>
  <si>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</si>
  <si>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</si>
  <si>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</si>
  <si>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</si>
  <si>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</si>
  <si>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</si>
  <si>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</si>
  <si>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</si>
  <si>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</si>
  <si>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</si>
  <si>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</si>
  <si>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</si>
  <si>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</si>
  <si>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</si>
  <si>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</si>
  <si>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</si>
  <si>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</si>
  <si>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</si>
  <si>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</si>
  <si>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</si>
  <si>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</si>
  <si>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</si>
  <si>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</si>
  <si>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</si>
  <si>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</si>
  <si>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</si>
  <si>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</si>
  <si>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</si>
  <si>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</si>
  <si>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</si>
  <si>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</si>
  <si>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</si>
  <si>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</si>
  <si>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</si>
  <si>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</si>
  <si>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</si>
  <si>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</si>
  <si>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</si>
  <si>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</si>
  <si>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</si>
  <si>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</si>
  <si>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</si>
  <si>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</si>
  <si>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</si>
  <si>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</si>
  <si>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</si>
  <si>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</si>
  <si>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</si>
  <si>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</si>
  <si>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</si>
  <si>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</si>
  <si>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</si>
  <si>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</si>
  <si>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</si>
  <si>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</si>
  <si>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</si>
  <si>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</si>
  <si>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</si>
  <si>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</si>
  <si>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</si>
  <si>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</si>
  <si>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</si>
  <si>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</si>
  <si>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</si>
  <si>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</si>
  <si>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</si>
  <si>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</si>
  <si>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</si>
  <si>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</si>
  <si>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</si>
  <si>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</si>
  <si>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</si>
  <si>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</si>
  <si>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</si>
  <si>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</si>
  <si>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</si>
  <si>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</si>
  <si>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</si>
  <si>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</si>
  <si>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</si>
  <si>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</si>
  <si>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</si>
  <si>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</si>
  <si>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</si>
  <si>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</si>
  <si>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</si>
  <si>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</si>
  <si>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</si>
  <si>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</si>
  <si>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</si>
  <si>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</si>
  <si>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</si>
  <si>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</si>
  <si>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</si>
  <si>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</si>
  <si>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</si>
  <si>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</si>
  <si>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</si>
  <si>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</si>
  <si>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</si>
  <si>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</si>
  <si>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</si>
  <si>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</si>
  <si>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</si>
  <si>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</si>
  <si>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</si>
  <si>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</si>
  <si>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</si>
  <si>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</si>
  <si>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</si>
  <si>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</si>
  <si>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</si>
  <si>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</si>
  <si>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</si>
  <si>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</si>
  <si>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</si>
  <si>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</si>
  <si>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</si>
  <si>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</si>
  <si>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</si>
  <si>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</si>
  <si>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</si>
  <si>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</si>
  <si>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</si>
  <si>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</si>
  <si>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</si>
  <si>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</si>
  <si>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</si>
  <si>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</si>
  <si>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</si>
  <si>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</si>
  <si>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</si>
  <si>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</si>
  <si>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</si>
  <si>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</si>
  <si>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</si>
  <si>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</si>
  <si>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</si>
  <si>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</si>
  <si>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</si>
  <si>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</si>
  <si>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</si>
  <si>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</si>
  <si>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</si>
  <si>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</si>
  <si>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</si>
  <si>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</si>
  <si>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</si>
  <si>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</si>
  <si>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</si>
  <si>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</si>
  <si>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</si>
  <si>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</si>
  <si>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</si>
  <si>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</si>
  <si>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</si>
  <si>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</si>
  <si>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</si>
  <si>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</si>
  <si>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</si>
  <si>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</si>
  <si>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</si>
  <si>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</si>
  <si>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</si>
  <si>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</si>
  <si>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</si>
  <si>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</si>
  <si>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</si>
  <si>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</si>
  <si>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</si>
  <si>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</si>
  <si>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</si>
  <si>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</si>
  <si>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</si>
  <si>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</si>
  <si>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</si>
  <si>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</si>
  <si>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</si>
  <si>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</si>
  <si>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</si>
  <si>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</si>
  <si>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</si>
  <si>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</si>
  <si>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</si>
  <si>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</si>
  <si>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</si>
  <si>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</si>
  <si>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</si>
  <si>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</si>
  <si>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</si>
  <si>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</si>
  <si>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</si>
  <si>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</si>
  <si>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</si>
  <si>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</si>
  <si>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</si>
  <si>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</si>
  <si>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</si>
  <si>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</si>
  <si>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</si>
  <si>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</si>
  <si>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</si>
  <si>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</si>
  <si>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</si>
  <si>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</si>
  <si>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</si>
  <si>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</si>
  <si>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</si>
  <si>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</si>
  <si>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</si>
  <si>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</si>
  <si>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</si>
  <si>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</si>
  <si>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</si>
  <si>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</si>
  <si>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</si>
  <si>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</si>
  <si>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</si>
  <si>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</si>
  <si>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</si>
  <si>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</si>
  <si>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</si>
  <si>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</si>
  <si>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</si>
  <si>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</si>
  <si>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</si>
  <si>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</si>
  <si>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</si>
  <si>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</si>
  <si>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</si>
  <si>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</si>
  <si>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</si>
  <si>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</si>
  <si>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</si>
  <si>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</si>
  <si>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</si>
  <si>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</si>
  <si>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</si>
  <si>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</si>
  <si>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</si>
  <si>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</si>
  <si>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</si>
  <si>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</si>
  <si>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</si>
  <si>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</si>
  <si>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</si>
  <si>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</si>
  <si>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</si>
  <si>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</si>
  <si>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</si>
  <si>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</si>
  <si>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</si>
  <si>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</si>
  <si>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</si>
  <si>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</si>
  <si>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</si>
  <si>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</si>
  <si>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</si>
  <si>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</si>
  <si>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</si>
  <si>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</si>
  <si>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</si>
  <si>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</si>
  <si>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</si>
  <si>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</si>
  <si>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</si>
  <si>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</si>
  <si>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</si>
  <si>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</si>
  <si>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</si>
  <si>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</si>
  <si>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</si>
  <si>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</si>
  <si>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</si>
  <si>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</si>
  <si>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</si>
  <si>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</si>
  <si>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</si>
  <si>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</si>
  <si>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</si>
  <si>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</si>
  <si>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</si>
  <si>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</si>
  <si>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</si>
  <si>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</si>
  <si>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</si>
  <si>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</si>
  <si>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</si>
  <si>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</si>
  <si>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</si>
  <si>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</si>
  <si>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</si>
  <si>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</si>
  <si>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</si>
  <si>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</si>
  <si>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</si>
  <si>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</si>
  <si>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</si>
  <si>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</si>
  <si>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</si>
  <si>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</si>
  <si>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</si>
  <si>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</si>
  <si>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</si>
  <si>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</si>
  <si>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</si>
  <si>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</si>
  <si>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</si>
  <si>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</si>
  <si>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</si>
  <si>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</si>
  <si>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</si>
  <si>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</si>
  <si>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</si>
  <si>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</si>
  <si>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</si>
  <si>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</si>
  <si>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</si>
  <si>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</si>
  <si>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</si>
  <si>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</si>
  <si>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</si>
  <si>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</si>
  <si>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</si>
  <si>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</si>
  <si>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</si>
  <si>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</si>
  <si>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</si>
  <si>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</si>
  <si>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</si>
  <si>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</si>
  <si>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</si>
  <si>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</si>
  <si>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</si>
  <si>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</si>
  <si>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</si>
  <si>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</si>
  <si>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</si>
  <si>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</si>
  <si>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</si>
  <si>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</si>
  <si>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</si>
  <si>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</si>
  <si>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</si>
  <si>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</si>
  <si>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</si>
  <si>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</si>
  <si>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</si>
  <si>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</si>
  <si>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</si>
  <si>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</si>
  <si>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</si>
  <si>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</si>
  <si>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</si>
  <si>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</si>
  <si>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</si>
  <si>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</si>
  <si>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</si>
  <si>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</si>
  <si>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</si>
  <si>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</si>
  <si>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</si>
  <si>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</si>
  <si>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</si>
  <si>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</si>
  <si>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</si>
  <si>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</si>
  <si>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</si>
  <si>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</si>
  <si>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</si>
  <si>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</si>
  <si>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</si>
  <si>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</si>
  <si>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</si>
  <si>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</si>
  <si>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</si>
  <si>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</si>
  <si>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</si>
  <si>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</si>
  <si>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</si>
  <si>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</si>
  <si>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</si>
  <si>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</si>
  <si>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</si>
  <si>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</si>
  <si>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</si>
  <si>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</si>
  <si>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</si>
  <si>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</si>
  <si>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</si>
  <si>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</si>
  <si>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</si>
  <si>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</si>
  <si>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</si>
  <si>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</si>
  <si>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</si>
  <si>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</si>
  <si>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</si>
  <si>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</si>
  <si>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</si>
  <si>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</si>
  <si>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</si>
  <si>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</si>
  <si>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</si>
  <si>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</si>
  <si>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</si>
  <si>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</si>
  <si>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</si>
  <si>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</si>
  <si>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</si>
  <si>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</si>
  <si>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</si>
  <si>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</si>
  <si>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</si>
  <si>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</si>
  <si>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</si>
  <si>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</si>
  <si>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</si>
  <si>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</si>
  <si>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</si>
  <si>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</si>
  <si>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</si>
  <si>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</si>
  <si>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</si>
  <si>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</si>
  <si>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</si>
  <si>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</si>
  <si>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</si>
  <si>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</si>
  <si>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</si>
  <si>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</si>
  <si>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</si>
  <si>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</si>
  <si>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</si>
  <si>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</si>
  <si>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</si>
  <si>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</si>
  <si>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</si>
  <si>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</si>
  <si>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</si>
  <si>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</si>
  <si>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</si>
  <si>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</si>
  <si>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</si>
  <si>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</si>
  <si>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</si>
  <si>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</si>
  <si>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</si>
  <si>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</si>
  <si>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</si>
  <si>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</si>
  <si>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</si>
  <si>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</si>
  <si>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</si>
  <si>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</si>
  <si>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</si>
  <si>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</si>
  <si>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</si>
  <si>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</si>
  <si>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</si>
  <si>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</si>
  <si>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</si>
  <si>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</si>
  <si>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</si>
  <si>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</si>
  <si>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</si>
  <si>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</si>
  <si>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</si>
  <si>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</si>
  <si>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</si>
  <si>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</si>
  <si>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</si>
  <si>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</si>
  <si>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</si>
  <si>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</si>
  <si>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</si>
  <si>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</si>
  <si>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</si>
  <si>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</si>
  <si>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</si>
  <si>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</si>
  <si>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</si>
  <si>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</si>
  <si>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</si>
  <si>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</si>
  <si>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</si>
  <si>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</si>
  <si>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</si>
  <si>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</si>
  <si>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</si>
  <si>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</si>
  <si>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</si>
  <si>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</si>
  <si>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</si>
  <si>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</si>
  <si>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</si>
  <si>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</si>
  <si>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</si>
  <si>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</si>
  <si>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</si>
  <si>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</si>
  <si>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</si>
  <si>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</si>
  <si>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</si>
  <si>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</si>
  <si>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</si>
  <si>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</si>
  <si>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</si>
  <si>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</si>
  <si>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</si>
  <si>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</si>
  <si>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</si>
  <si>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</si>
  <si>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</si>
  <si>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</si>
  <si>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</si>
  <si>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</si>
  <si>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</si>
  <si>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</si>
  <si>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</si>
  <si>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</si>
  <si>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</si>
  <si>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</si>
  <si>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</si>
  <si>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</si>
  <si>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</si>
  <si>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</si>
  <si>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</si>
  <si>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</si>
  <si>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</si>
  <si>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</si>
  <si>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</si>
  <si>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</si>
  <si>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</si>
  <si>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</si>
  <si>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</si>
  <si>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</si>
  <si>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</si>
  <si>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</si>
  <si>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</si>
  <si>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</si>
  <si>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</si>
  <si>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</si>
  <si>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</si>
  <si>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</si>
  <si>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</si>
  <si>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</si>
  <si>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</si>
  <si>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</si>
  <si>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</si>
  <si>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</si>
  <si>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</si>
  <si>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</si>
  <si>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</si>
  <si>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</si>
  <si>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</si>
  <si>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</si>
  <si>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</si>
  <si>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</si>
  <si>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</si>
  <si>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</si>
  <si>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</si>
  <si>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</si>
  <si>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</si>
  <si>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</si>
  <si>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</si>
  <si>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</si>
  <si>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</si>
  <si>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</si>
  <si>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</si>
  <si>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</si>
  <si>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</si>
  <si>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</si>
  <si>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</si>
  <si>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</si>
  <si>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</si>
  <si>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</si>
  <si>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</si>
  <si>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</si>
  <si>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</si>
  <si>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</si>
  <si>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</si>
  <si>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</si>
  <si>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</si>
  <si>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</si>
  <si>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</si>
  <si>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</si>
  <si>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</si>
  <si>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</si>
  <si>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</si>
  <si>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</si>
  <si>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</si>
  <si>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</si>
  <si>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</si>
  <si>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</si>
  <si>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</si>
  <si>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</si>
  <si>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</si>
  <si>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</si>
  <si>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</si>
  <si>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</si>
  <si>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</si>
  <si>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</si>
  <si>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</si>
  <si>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</si>
  <si>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</si>
  <si>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</si>
  <si>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</si>
  <si>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</si>
  <si>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</si>
  <si>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</si>
  <si>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</si>
  <si>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</si>
  <si>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</si>
  <si>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</si>
  <si>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</si>
  <si>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</si>
  <si>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</si>
  <si>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</si>
  <si>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</si>
  <si>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</si>
  <si>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</si>
  <si>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</si>
  <si>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</si>
  <si>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</si>
  <si>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</si>
  <si>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</si>
  <si>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</si>
  <si>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</si>
  <si>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</si>
  <si>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</si>
  <si>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</si>
  <si>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</si>
  <si>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</si>
  <si>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</si>
  <si>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</si>
  <si>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</si>
  <si>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</si>
  <si>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</si>
  <si>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</si>
  <si>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</si>
  <si>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</si>
  <si>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</si>
  <si>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</si>
  <si>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</si>
  <si>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</si>
  <si>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</si>
  <si>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</si>
  <si>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</si>
  <si>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</si>
  <si>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</si>
  <si>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</si>
  <si>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</si>
  <si>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</si>
  <si>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</si>
  <si>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</si>
  <si>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</si>
  <si>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</si>
  <si>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</si>
  <si>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</si>
  <si>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</si>
  <si>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</si>
  <si>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</si>
  <si>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</si>
  <si>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</si>
  <si>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</si>
  <si>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</si>
  <si>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</si>
  <si>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</si>
  <si>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</si>
  <si>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</si>
  <si>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</si>
  <si>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</si>
  <si>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</si>
  <si>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</si>
  <si>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</si>
  <si>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</si>
  <si>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</si>
  <si>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</si>
  <si>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</si>
  <si>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</si>
  <si>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</si>
  <si>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</si>
  <si>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</si>
  <si>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</si>
  <si>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</si>
  <si>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</si>
  <si>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</si>
  <si>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</si>
  <si>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</si>
  <si>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</si>
  <si>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</si>
  <si>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</si>
  <si>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</si>
  <si>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</si>
  <si>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</si>
  <si>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</si>
  <si>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</si>
  <si>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</si>
  <si>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</si>
  <si>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</si>
  <si>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</si>
  <si>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</si>
  <si>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</si>
  <si>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</si>
  <si>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</si>
  <si>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</si>
  <si>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</si>
  <si>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</si>
  <si>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</si>
  <si>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</si>
  <si>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</si>
  <si>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</si>
  <si>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</si>
  <si>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</si>
  <si>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</si>
  <si>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</si>
  <si>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</si>
  <si>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</si>
  <si>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</si>
  <si>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</si>
  <si>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</si>
  <si>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</si>
  <si>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</si>
  <si>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</si>
  <si>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</si>
  <si>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</si>
  <si>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</si>
  <si>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</si>
  <si>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</si>
  <si>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</si>
  <si>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</si>
  <si>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</si>
  <si>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</si>
  <si>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</si>
  <si>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</si>
  <si>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</si>
  <si>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</si>
  <si>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</si>
  <si>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</si>
  <si>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</si>
  <si>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</si>
  <si>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</si>
  <si>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</si>
  <si>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</si>
  <si>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</si>
  <si>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</si>
  <si>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</si>
  <si>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</si>
  <si>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</si>
  <si>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</si>
  <si>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</si>
  <si>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</si>
  <si>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</si>
  <si>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</si>
  <si>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</si>
  <si>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</si>
  <si>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</si>
  <si>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</si>
  <si>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</si>
  <si>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</si>
  <si>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</si>
  <si>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</si>
  <si>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</si>
  <si>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</si>
  <si>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</si>
  <si>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</si>
  <si>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</si>
  <si>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</si>
  <si>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</si>
  <si>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</si>
  <si>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</si>
  <si>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</si>
  <si>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</si>
  <si>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</si>
  <si>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</si>
  <si>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</si>
  <si>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</si>
  <si>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</si>
  <si>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</si>
  <si>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</si>
  <si>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</si>
  <si>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</si>
  <si>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</si>
  <si>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</si>
  <si>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</si>
  <si>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</si>
  <si>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</si>
  <si>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</si>
  <si>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</si>
  <si>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</si>
  <si>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</si>
  <si>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</si>
  <si>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</si>
  <si>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</si>
  <si>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</si>
  <si>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</si>
  <si>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</si>
  <si>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</si>
  <si>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</si>
  <si>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</si>
  <si>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</si>
  <si>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</si>
  <si>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</si>
  <si>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</si>
  <si>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</si>
  <si>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</si>
  <si>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</si>
  <si>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</si>
  <si>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</si>
  <si>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</si>
  <si>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</si>
  <si>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</si>
  <si>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</si>
  <si>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</si>
  <si>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</si>
  <si>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</si>
  <si>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</si>
  <si>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</si>
  <si>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</si>
  <si>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</si>
  <si>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</si>
  <si>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</si>
  <si>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</si>
  <si>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</si>
  <si>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</si>
  <si>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</si>
  <si>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</si>
  <si>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</si>
  <si>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</si>
  <si>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</si>
  <si>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</si>
  <si>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</si>
  <si>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</si>
  <si>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</si>
  <si>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</si>
  <si>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</si>
  <si>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</si>
  <si>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</si>
  <si>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</si>
  <si>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</si>
  <si>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</si>
  <si>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</si>
  <si>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</si>
  <si>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</si>
  <si>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</si>
  <si>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</si>
  <si>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</si>
  <si>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</si>
  <si>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</si>
  <si>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</si>
  <si>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</si>
  <si>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</si>
  <si>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</si>
  <si>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</si>
  <si>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</si>
  <si>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</si>
  <si>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</si>
  <si>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</si>
  <si>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</si>
  <si>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</si>
  <si>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</si>
  <si>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</si>
  <si>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</si>
  <si>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</si>
  <si>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</si>
  <si>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</si>
  <si>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</si>
  <si>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</si>
  <si>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</si>
  <si>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</si>
  <si>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</si>
  <si>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</si>
  <si>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</si>
  <si>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</si>
  <si>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</si>
  <si>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</si>
  <si>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</si>
  <si>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</si>
  <si>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</si>
  <si>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</si>
  <si>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</si>
  <si>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</si>
  <si>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</si>
  <si>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</si>
  <si>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</si>
  <si>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</si>
  <si>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</si>
  <si>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</si>
  <si>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</si>
  <si>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</si>
  <si>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</si>
  <si>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</si>
  <si>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</si>
  <si>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</si>
  <si>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</si>
  <si>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</si>
  <si>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</si>
  <si>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</si>
  <si>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</si>
  <si>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</si>
  <si>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</si>
  <si>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</si>
  <si>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</si>
  <si>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</si>
  <si>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</si>
  <si>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</si>
  <si>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</si>
  <si>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</si>
  <si>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</si>
  <si>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</si>
  <si>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</si>
  <si>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</si>
  <si>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</si>
  <si>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</si>
  <si>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</si>
  <si>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</si>
  <si>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</si>
  <si>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</si>
  <si>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</si>
  <si>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</si>
  <si>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</si>
  <si>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</si>
  <si>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</si>
  <si>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</si>
  <si>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</si>
  <si>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</si>
  <si>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</si>
  <si>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</si>
  <si>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</si>
  <si>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</si>
  <si>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</si>
  <si>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</si>
  <si>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</si>
  <si>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</si>
  <si>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</si>
  <si>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</si>
  <si>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</si>
  <si>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</si>
  <si>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</si>
  <si>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</si>
  <si>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</si>
  <si>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</si>
  <si>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</si>
  <si>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</si>
  <si>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</si>
  <si>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</si>
  <si>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</si>
  <si>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</si>
  <si>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</si>
  <si>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</si>
  <si>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</si>
  <si>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</si>
  <si>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</si>
  <si>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</si>
  <si>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</si>
  <si>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</si>
  <si>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</si>
  <si>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</si>
  <si>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</si>
  <si>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</si>
  <si>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</si>
  <si>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</si>
  <si>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</si>
  <si>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</si>
  <si>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</si>
  <si>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</si>
  <si>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</si>
  <si>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</si>
  <si>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</si>
  <si>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</si>
  <si>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</si>
  <si>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</si>
  <si>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</si>
  <si>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</si>
  <si>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</si>
  <si>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</si>
  <si>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</si>
  <si>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</si>
  <si>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</si>
  <si>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</si>
  <si>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</si>
  <si>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</si>
  <si>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</si>
  <si>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</si>
  <si>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</si>
  <si>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</si>
  <si>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</si>
  <si>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</si>
  <si>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</si>
  <si>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</si>
  <si>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</si>
  <si>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</si>
  <si>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</si>
  <si>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</si>
  <si>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</si>
  <si>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</si>
  <si>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</si>
  <si>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</si>
  <si>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</si>
  <si>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</si>
  <si>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</si>
  <si>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</si>
  <si>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</si>
  <si>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</si>
  <si>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</si>
  <si>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</si>
  <si>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</si>
  <si>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</si>
  <si>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</si>
  <si>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</si>
  <si>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</si>
  <si>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</si>
  <si>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</si>
  <si>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</si>
  <si>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</si>
  <si>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</si>
  <si>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</si>
  <si>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</si>
  <si>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</si>
  <si>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</si>
  <si>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</si>
  <si>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</si>
  <si>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</si>
  <si>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</si>
  <si>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</si>
  <si>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</si>
  <si>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</si>
  <si>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</si>
  <si>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</si>
  <si>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</si>
  <si>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</si>
  <si>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</si>
  <si>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</si>
  <si>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</si>
  <si>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</si>
  <si>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</si>
  <si>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</si>
  <si>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</si>
  <si>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</si>
  <si>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</si>
  <si>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</si>
  <si>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</si>
  <si>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</si>
  <si>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</si>
  <si>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</si>
  <si>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</si>
  <si>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</si>
  <si>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</si>
  <si>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</si>
  <si>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</si>
  <si>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</si>
  <si>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</si>
  <si>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</si>
  <si>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</si>
  <si>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</si>
  <si>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</si>
  <si>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</si>
  <si>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</si>
  <si>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</si>
  <si>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</si>
  <si>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</si>
  <si>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</si>
  <si>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</si>
  <si>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</si>
  <si>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</si>
  <si>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</si>
  <si>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</si>
  <si>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</si>
  <si>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</si>
  <si>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</si>
  <si>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</si>
  <si>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</si>
  <si>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</si>
  <si>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</si>
  <si>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</si>
  <si>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</si>
  <si>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</si>
  <si>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</si>
  <si>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</si>
  <si>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</si>
  <si>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</si>
  <si>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</si>
  <si>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</si>
  <si>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</si>
  <si>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</si>
  <si>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</si>
  <si>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</si>
  <si>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</si>
  <si>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</si>
  <si>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</si>
  <si>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</si>
  <si>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</si>
  <si>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</si>
  <si>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</si>
  <si>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</si>
  <si>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</si>
  <si>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</si>
  <si>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</si>
  <si>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</si>
  <si>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</si>
  <si>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</si>
  <si>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</si>
  <si>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</si>
  <si>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</si>
  <si>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</si>
  <si>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</si>
  <si>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</si>
  <si>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</si>
  <si>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</si>
  <si>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</si>
  <si>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</si>
  <si>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</si>
  <si>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</si>
  <si>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</si>
  <si>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</si>
  <si>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</si>
  <si>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</si>
  <si>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</si>
  <si>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</si>
  <si>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</si>
  <si>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</si>
  <si>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</si>
  <si>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</si>
  <si>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</si>
  <si>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</si>
  <si>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</si>
  <si>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</si>
  <si>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</si>
  <si>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</si>
  <si>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</si>
  <si>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</si>
  <si>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</si>
  <si>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</si>
  <si>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</si>
  <si>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</si>
  <si>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</si>
  <si>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</si>
  <si>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</si>
  <si>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</si>
  <si>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</si>
  <si>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</si>
  <si>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</si>
  <si>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</si>
  <si>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</si>
  <si>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</si>
  <si>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</si>
  <si>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</si>
  <si>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</si>
  <si>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</si>
  <si>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</si>
  <si>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</si>
  <si>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</si>
  <si>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</si>
  <si>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</si>
  <si>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</si>
  <si>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</si>
  <si>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</si>
  <si>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</si>
  <si>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</si>
  <si>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</si>
  <si>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</si>
  <si>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</si>
  <si>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</si>
  <si>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</si>
  <si>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</si>
  <si>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</si>
  <si>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</si>
  <si>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</si>
  <si>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</si>
  <si>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</si>
  <si>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</si>
  <si>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</si>
  <si>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</si>
  <si>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</si>
  <si>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</si>
  <si>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</si>
  <si>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</si>
  <si>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</si>
  <si>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</si>
  <si>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</si>
  <si>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</si>
  <si>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</si>
  <si>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</si>
  <si>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</si>
  <si>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</si>
  <si>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</si>
  <si>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</si>
  <si>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</si>
  <si>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</si>
  <si>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</si>
  <si>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</si>
  <si>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</si>
  <si>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</si>
  <si>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</si>
  <si>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</si>
  <si>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</si>
  <si>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</si>
  <si>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</si>
  <si>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</si>
  <si>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</si>
  <si>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</si>
  <si>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</si>
  <si>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</si>
  <si>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</si>
  <si>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</si>
  <si>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</si>
  <si>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</si>
  <si>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</si>
  <si>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</si>
  <si>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</si>
  <si>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</si>
  <si>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</si>
  <si>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</si>
  <si>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</si>
  <si>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</si>
  <si>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</si>
  <si>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</si>
  <si>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</si>
  <si>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</si>
  <si>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</si>
  <si>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</si>
  <si>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</si>
  <si>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</si>
  <si>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</si>
  <si>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</si>
  <si>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</si>
  <si>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</si>
  <si>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</si>
  <si>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</si>
  <si>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</si>
  <si>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</si>
  <si>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</si>
  <si>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</si>
  <si>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</si>
  <si>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</si>
  <si>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</si>
  <si>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</si>
  <si>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</si>
  <si>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</si>
  <si>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</si>
  <si>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</si>
  <si>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</si>
  <si>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</si>
  <si>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</si>
  <si>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</si>
  <si>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</si>
  <si>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</si>
  <si>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</si>
  <si>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</si>
  <si>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</si>
  <si>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</si>
  <si>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</si>
  <si>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</si>
  <si>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</si>
  <si>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</si>
  <si>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</si>
  <si>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</si>
  <si>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</si>
  <si>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</si>
  <si>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</si>
  <si>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</si>
  <si>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</si>
  <si>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</si>
  <si>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</si>
  <si>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</si>
  <si>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</si>
  <si>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</si>
  <si>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</si>
  <si>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</si>
  <si>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</si>
  <si>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</si>
  <si>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</si>
  <si>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</si>
  <si>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</si>
  <si>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</si>
  <si>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</si>
  <si>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</si>
  <si>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</si>
  <si>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</si>
  <si>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</si>
  <si>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</si>
  <si>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</si>
  <si>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</si>
  <si>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</si>
  <si>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</si>
  <si>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</si>
  <si>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</si>
  <si>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</si>
  <si>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</si>
  <si>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</si>
  <si>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</si>
  <si>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</si>
  <si>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</si>
  <si>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</si>
  <si>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</si>
  <si>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</si>
  <si>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</si>
  <si>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</si>
  <si>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</si>
  <si>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</si>
  <si>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</si>
  <si>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</si>
  <si>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</si>
  <si>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</si>
  <si>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</si>
  <si>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</si>
  <si>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</si>
  <si>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</si>
  <si>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</si>
  <si>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</si>
  <si>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</si>
  <si>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</si>
  <si>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</si>
  <si>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</si>
  <si>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</si>
  <si>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</si>
  <si>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</si>
  <si>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</si>
  <si>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</si>
  <si>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</si>
  <si>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</si>
  <si>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</si>
  <si>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</si>
  <si>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</si>
  <si>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</si>
  <si>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</si>
  <si>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</si>
  <si>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</si>
  <si>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</si>
  <si>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</si>
  <si>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</si>
  <si>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</si>
  <si>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</si>
  <si>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</si>
  <si>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</si>
  <si>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</si>
  <si>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</si>
  <si>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</si>
  <si>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</si>
  <si>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</si>
  <si>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</si>
  <si>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</si>
  <si>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</si>
  <si>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</si>
  <si>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</si>
  <si>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</si>
  <si>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</si>
  <si>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</si>
  <si>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</si>
  <si>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</si>
  <si>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</si>
  <si>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</si>
  <si>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</si>
  <si>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</si>
  <si>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</si>
  <si>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</si>
  <si>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</si>
  <si>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</si>
  <si>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</si>
  <si>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</si>
  <si>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</si>
  <si>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</si>
  <si>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</si>
  <si>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</si>
  <si>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</si>
  <si>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</si>
  <si>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</si>
  <si>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</si>
  <si>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</si>
  <si>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</si>
  <si>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</si>
  <si>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</si>
  <si>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</si>
  <si>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</si>
  <si>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</si>
  <si>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</si>
  <si>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</si>
  <si>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</si>
  <si>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</si>
  <si>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</si>
  <si>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</si>
  <si>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</si>
  <si>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</si>
  <si>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</si>
  <si>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</si>
  <si>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</si>
  <si>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</si>
  <si>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</si>
  <si>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</si>
  <si>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</si>
  <si>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</si>
  <si>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</si>
  <si>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</si>
  <si>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</si>
  <si>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</si>
  <si>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</si>
  <si>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</si>
  <si>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</si>
  <si>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</si>
  <si>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</si>
  <si>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</si>
  <si>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</si>
  <si>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</si>
  <si>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</si>
  <si>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</si>
  <si>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</si>
  <si>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</si>
  <si>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</si>
  <si>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</si>
  <si>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</si>
  <si>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</si>
  <si>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</si>
  <si>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</si>
  <si>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</si>
  <si>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</si>
  <si>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</si>
  <si>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</si>
  <si>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</si>
  <si>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</si>
  <si>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</si>
  <si>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</si>
  <si>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</si>
  <si>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</si>
  <si>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</si>
  <si>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</si>
  <si>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</si>
  <si>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</si>
  <si>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</si>
  <si>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</si>
  <si>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</si>
  <si>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</si>
  <si>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</si>
  <si>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</si>
  <si>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</si>
  <si>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</si>
  <si>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</si>
  <si>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</si>
  <si>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</si>
  <si>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</si>
  <si>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</si>
  <si>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</si>
  <si>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</si>
  <si>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</si>
  <si>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</si>
  <si>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</si>
  <si>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</si>
  <si>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</si>
  <si>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</si>
  <si>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</si>
  <si>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</si>
  <si>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</si>
  <si>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</si>
  <si>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</si>
  <si>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</si>
  <si>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</si>
  <si>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</si>
  <si>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</si>
  <si>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</si>
  <si>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</si>
  <si>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</si>
  <si>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</si>
  <si>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</si>
  <si>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</si>
  <si>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</si>
  <si>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</si>
  <si>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</si>
  <si>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</si>
  <si>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</si>
  <si>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</si>
  <si>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</si>
  <si>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</si>
  <si>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</si>
  <si>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</si>
  <si>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</si>
  <si>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</si>
  <si>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</si>
  <si>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</si>
  <si>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</si>
  <si>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</si>
  <si>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</si>
  <si>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</si>
  <si>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</si>
  <si>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</si>
  <si>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</si>
  <si>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</si>
  <si>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</si>
  <si>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</si>
  <si>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</si>
  <si>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</si>
  <si>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</si>
  <si>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</si>
  <si>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</si>
  <si>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</si>
  <si>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</si>
  <si>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</si>
  <si>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</si>
  <si>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</si>
  <si>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</si>
  <si>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</si>
  <si>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</si>
  <si>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</si>
  <si>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</si>
  <si>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</si>
  <si>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</si>
  <si>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</si>
  <si>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</si>
  <si>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</si>
  <si>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</si>
  <si>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</si>
  <si>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</si>
  <si>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</si>
  <si>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</si>
  <si>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</si>
  <si>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</si>
  <si>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</si>
  <si>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</si>
  <si>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</si>
  <si>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</si>
  <si>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</si>
  <si>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</si>
  <si>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</si>
  <si>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</si>
  <si>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</si>
  <si>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</si>
  <si>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</si>
  <si>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</si>
  <si>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</si>
  <si>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</si>
  <si>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</si>
  <si>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</si>
  <si>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</si>
  <si>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</si>
  <si>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</si>
  <si>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</si>
  <si>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</si>
  <si>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</si>
  <si>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</si>
  <si>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</si>
  <si>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</si>
  <si>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</si>
  <si>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</si>
  <si>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</si>
  <si>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</si>
  <si>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</si>
  <si>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</si>
  <si>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</si>
  <si>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</si>
  <si>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</si>
  <si>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</si>
  <si>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</si>
  <si>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</si>
  <si>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</si>
  <si>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</si>
  <si>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</si>
  <si>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</si>
  <si>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</si>
  <si>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</si>
  <si>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</si>
  <si>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</si>
  <si>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</si>
  <si>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</si>
  <si>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</si>
  <si>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</si>
  <si>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</si>
  <si>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</si>
  <si>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</si>
  <si>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</si>
  <si>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</si>
  <si>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</si>
  <si>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</si>
  <si>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</si>
  <si>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</si>
  <si>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</si>
  <si>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</si>
  <si>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</si>
  <si>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</si>
  <si>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</si>
  <si>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</si>
  <si>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</si>
  <si>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</si>
  <si>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</si>
  <si>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</si>
  <si>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</si>
  <si>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</si>
  <si>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</si>
  <si>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</si>
  <si>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</si>
  <si>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</si>
  <si>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</si>
  <si>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</si>
  <si>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</si>
  <si>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</si>
  <si>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</si>
  <si>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</si>
  <si>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</si>
  <si>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</si>
  <si>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</si>
  <si>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</si>
  <si>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</si>
  <si>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</si>
  <si>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</si>
  <si>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</si>
  <si>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</si>
  <si>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</si>
  <si>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</si>
  <si>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</si>
  <si>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</si>
  <si>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</si>
  <si>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</si>
  <si>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</si>
  <si>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</si>
  <si>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</si>
  <si>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</si>
  <si>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</si>
  <si>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</si>
  <si>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</si>
  <si>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</si>
  <si>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</si>
  <si>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</si>
  <si>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</si>
  <si>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</si>
  <si>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</si>
  <si>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</si>
  <si>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</si>
  <si>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</si>
  <si>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</si>
  <si>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</si>
  <si>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</si>
  <si>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</si>
  <si>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</si>
  <si>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</si>
  <si>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</si>
  <si>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</si>
  <si>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</si>
  <si>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</si>
  <si>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</si>
  <si>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</si>
  <si>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</si>
  <si>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</si>
  <si>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</si>
  <si>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</si>
  <si>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</si>
  <si>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</si>
  <si>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</si>
  <si>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</si>
  <si>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</si>
  <si>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</si>
  <si>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</si>
  <si>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</si>
  <si>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</si>
  <si>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</si>
  <si>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</si>
  <si>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</si>
  <si>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</si>
  <si>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</si>
  <si>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</si>
  <si>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</si>
  <si>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</si>
  <si>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</si>
  <si>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</si>
  <si>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</si>
  <si>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</si>
  <si>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</si>
  <si>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</si>
  <si>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</si>
  <si>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</si>
  <si>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</si>
  <si>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</si>
  <si>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</si>
  <si>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</si>
  <si>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</si>
  <si>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</si>
  <si>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</si>
  <si>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</si>
  <si>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</si>
  <si>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</si>
  <si>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</si>
  <si>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</si>
  <si>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</si>
  <si>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</si>
  <si>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</si>
  <si>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</si>
  <si>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</si>
  <si>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</si>
  <si>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</si>
  <si>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</si>
  <si>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</si>
  <si>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</si>
  <si>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</si>
  <si>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</si>
  <si>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</si>
  <si>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</si>
  <si>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</si>
  <si>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</si>
  <si>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</si>
  <si>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</si>
  <si>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</si>
  <si>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</si>
  <si>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</si>
  <si>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</si>
  <si>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</si>
  <si>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</si>
  <si>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</si>
  <si>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</si>
  <si>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</si>
  <si>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</si>
  <si>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</si>
  <si>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</si>
  <si>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</si>
  <si>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</si>
  <si>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</si>
  <si>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</si>
  <si>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</si>
  <si>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</si>
  <si>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</si>
  <si>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</si>
  <si>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</si>
  <si>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</si>
  <si>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</si>
  <si>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</si>
  <si>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</si>
  <si>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</si>
  <si>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</si>
  <si>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</si>
  <si>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</si>
  <si>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</si>
  <si>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</si>
  <si>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</si>
  <si>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</si>
  <si>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</si>
  <si>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</si>
  <si>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</si>
  <si>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</si>
  <si>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</si>
  <si>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</si>
  <si>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</si>
  <si>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</si>
  <si>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</si>
  <si>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</si>
  <si>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</si>
  <si>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</si>
  <si>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</si>
  <si>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</si>
  <si>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</si>
  <si>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</si>
  <si>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</si>
  <si>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</si>
  <si>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</si>
  <si>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</si>
  <si>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</si>
  <si>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</si>
  <si>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</si>
  <si>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</si>
  <si>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</si>
  <si>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</si>
  <si>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</si>
  <si>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</si>
  <si>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</si>
  <si>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</si>
  <si>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</si>
  <si>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</si>
  <si>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</si>
  <si>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</si>
  <si>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</si>
  <si>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</si>
  <si>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</si>
  <si>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</si>
  <si>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</si>
  <si>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</si>
  <si>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</si>
  <si>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</si>
  <si>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</si>
  <si>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</si>
  <si>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</si>
  <si>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</si>
  <si>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</si>
  <si>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</si>
  <si>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</si>
  <si>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</si>
  <si>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</si>
  <si>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</si>
  <si>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</si>
  <si>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</si>
  <si>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</si>
  <si>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</si>
  <si>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</si>
  <si>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</si>
  <si>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</si>
  <si>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</si>
  <si>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</si>
  <si>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</si>
  <si>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</si>
  <si>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</si>
  <si>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</si>
  <si>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</si>
  <si>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</si>
  <si>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</si>
  <si>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</si>
  <si>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</si>
  <si>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</si>
  <si>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</si>
  <si>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</si>
  <si>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</si>
  <si>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</si>
  <si>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</si>
  <si>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</si>
  <si>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</si>
  <si>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</si>
  <si>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</si>
  <si>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</si>
  <si>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</si>
  <si>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</si>
  <si>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</si>
  <si>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</si>
  <si>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</si>
  <si>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</si>
  <si>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</si>
  <si>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</si>
  <si>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</si>
  <si>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</si>
  <si>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</si>
  <si>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</si>
  <si>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</si>
  <si>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</si>
  <si>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</si>
  <si>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</si>
  <si>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</si>
  <si>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</si>
  <si>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</si>
  <si>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</si>
  <si>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</si>
  <si>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</si>
  <si>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</si>
  <si>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</si>
  <si>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</si>
  <si>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</si>
  <si>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</si>
  <si>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</si>
  <si>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</si>
  <si>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</si>
  <si>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</si>
  <si>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</si>
  <si>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</si>
  <si>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</si>
  <si>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</si>
  <si>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</si>
  <si>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</si>
  <si>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</si>
  <si>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</si>
  <si>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</si>
  <si>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</si>
  <si>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</si>
  <si>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</si>
  <si>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</si>
  <si>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</si>
  <si>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</si>
  <si>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</si>
  <si>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</si>
  <si>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</si>
  <si>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</si>
  <si>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</si>
  <si>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</si>
  <si>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</si>
  <si>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</si>
  <si>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</si>
  <si>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</si>
  <si>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</si>
  <si>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</si>
  <si>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</si>
  <si>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</si>
  <si>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</si>
  <si>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</si>
  <si>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</si>
  <si>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</si>
  <si>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</si>
  <si>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</si>
  <si>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</si>
  <si>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</si>
  <si>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</si>
  <si>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</si>
  <si>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</si>
  <si>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</si>
  <si>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</si>
  <si>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</si>
  <si>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</si>
  <si>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</si>
  <si>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</si>
  <si>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</si>
  <si>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</si>
  <si>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</si>
  <si>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</si>
  <si>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</si>
  <si>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</si>
  <si>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</si>
  <si>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</si>
  <si>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</si>
  <si>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</si>
  <si>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</si>
  <si>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</si>
  <si>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</si>
  <si>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</si>
  <si>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</si>
  <si>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</si>
  <si>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</si>
  <si>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</si>
  <si>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</si>
  <si>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</si>
  <si>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</si>
  <si>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</si>
  <si>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</si>
  <si>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</si>
  <si>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</si>
  <si>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</si>
  <si>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</si>
  <si>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</si>
  <si>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</si>
  <si>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</si>
  <si>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</si>
  <si>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</si>
  <si>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</si>
  <si>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</si>
  <si>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</si>
  <si>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</si>
  <si>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</si>
  <si>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</si>
  <si>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</si>
  <si>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</si>
  <si>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</si>
  <si>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</si>
  <si>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</si>
  <si>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</si>
  <si>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</si>
  <si>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</si>
  <si>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</si>
  <si>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</si>
  <si>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</si>
  <si>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</si>
  <si>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</si>
  <si>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</si>
  <si>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</si>
  <si>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</si>
  <si>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</si>
  <si>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</si>
  <si>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</si>
  <si>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</si>
  <si>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</si>
  <si>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</si>
  <si>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</si>
  <si>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</si>
  <si>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</si>
  <si>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</si>
  <si>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</si>
  <si>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</si>
  <si>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</si>
  <si>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</si>
  <si>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</si>
  <si>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</si>
  <si>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</si>
  <si>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</si>
  <si>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</si>
  <si>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</si>
  <si>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</si>
  <si>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</si>
  <si>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</si>
  <si>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</si>
  <si>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</si>
  <si>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</si>
  <si>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</si>
  <si>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</si>
  <si>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</si>
  <si>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</si>
  <si>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</si>
  <si>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</si>
  <si>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</si>
  <si>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</si>
  <si>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</si>
  <si>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</si>
  <si>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</si>
  <si>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</si>
  <si>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</si>
  <si>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</si>
  <si>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</si>
  <si>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</si>
  <si>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</si>
  <si>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</si>
  <si>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</si>
  <si>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</si>
  <si>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</si>
  <si>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</si>
  <si>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</si>
  <si>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</si>
  <si>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</si>
  <si>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</si>
  <si>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</si>
  <si>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</si>
  <si>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</si>
  <si>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</si>
  <si>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</si>
  <si>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</si>
  <si>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</si>
  <si>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</si>
  <si>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</si>
  <si>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</si>
  <si>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</si>
  <si>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</si>
  <si>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</si>
  <si>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</si>
  <si>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</si>
  <si>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</si>
  <si>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</si>
  <si>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</si>
  <si>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</si>
  <si>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</si>
  <si>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</si>
  <si>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</si>
  <si>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</si>
  <si>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</si>
  <si>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</si>
  <si>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</si>
  <si>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</si>
  <si>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</si>
  <si>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</si>
  <si>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</si>
  <si>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</si>
  <si>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</si>
  <si>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</si>
  <si>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</si>
  <si>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</si>
  <si>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</si>
  <si>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</si>
  <si>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</si>
  <si>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</si>
  <si>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</si>
  <si>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</si>
  <si>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</si>
  <si>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</si>
  <si>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</si>
  <si>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</si>
  <si>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</si>
  <si>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</si>
  <si>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</si>
  <si>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</si>
  <si>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</si>
  <si>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</si>
  <si>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</si>
  <si>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</si>
  <si>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</si>
  <si>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</si>
  <si>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</si>
  <si>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</si>
  <si>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</si>
  <si>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</si>
  <si>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</si>
  <si>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</si>
  <si>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</si>
  <si>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</si>
  <si>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</si>
  <si>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</si>
  <si>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</si>
  <si>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</si>
  <si>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</si>
  <si>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</si>
  <si>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</si>
  <si>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</si>
  <si>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</si>
  <si>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</si>
  <si>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</si>
  <si>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</si>
  <si>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</si>
  <si>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</si>
  <si>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</si>
  <si>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</si>
  <si>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</si>
  <si>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</si>
  <si>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</si>
  <si>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</si>
  <si>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</si>
  <si>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</si>
  <si>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</si>
  <si>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</si>
  <si>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</si>
  <si>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</si>
  <si>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</si>
  <si>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</si>
  <si>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</si>
  <si>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</si>
  <si>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</si>
  <si>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</si>
  <si>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</si>
  <si>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</si>
  <si>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</si>
  <si>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</si>
  <si>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</si>
  <si>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</si>
  <si>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</si>
  <si>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</si>
  <si>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</si>
  <si>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</si>
  <si>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</si>
  <si>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</si>
  <si>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</si>
  <si>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</si>
  <si>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</si>
  <si>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</si>
  <si>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</si>
  <si>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</si>
  <si>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</si>
  <si>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</si>
  <si>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</si>
  <si>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</si>
  <si>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</si>
  <si>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</si>
  <si>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</si>
  <si>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</si>
  <si>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</si>
  <si>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</si>
  <si>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</si>
  <si>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</si>
  <si>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</si>
  <si>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</si>
  <si>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</si>
  <si>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</si>
  <si>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</si>
  <si>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</si>
  <si>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</si>
  <si>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</si>
  <si>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</si>
  <si>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</si>
  <si>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</si>
  <si>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</si>
  <si>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</si>
  <si>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</si>
  <si>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</si>
  <si>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</si>
  <si>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</si>
  <si>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</si>
  <si>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</si>
  <si>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</si>
  <si>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</si>
  <si>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</si>
  <si>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</si>
  <si>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</si>
  <si>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</si>
  <si>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</si>
  <si>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</si>
  <si>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</si>
  <si>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</si>
  <si>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</si>
  <si>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</si>
  <si>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</si>
  <si>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</si>
  <si>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</si>
  <si>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</si>
  <si>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</si>
  <si>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</si>
  <si>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</si>
  <si>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</si>
  <si>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</si>
  <si>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</si>
  <si>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</si>
  <si>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</si>
  <si>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</si>
  <si>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</si>
  <si>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</si>
  <si>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</si>
  <si>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</si>
  <si>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</si>
  <si>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</si>
  <si>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</si>
  <si>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</si>
  <si>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</si>
  <si>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</si>
  <si>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</si>
  <si>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</si>
  <si>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</si>
  <si>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</si>
  <si>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</si>
  <si>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</si>
  <si>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</si>
  <si>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</si>
  <si>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</si>
  <si>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</si>
  <si>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</si>
  <si>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</si>
  <si>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</si>
  <si>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</si>
  <si>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</si>
  <si>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</si>
  <si>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</si>
  <si>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</si>
  <si>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</si>
  <si>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</si>
  <si>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</si>
  <si>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</si>
  <si>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</si>
  <si>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</si>
  <si>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</si>
  <si>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</si>
  <si>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</si>
  <si>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</si>
  <si>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</si>
  <si>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</si>
  <si>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</si>
  <si>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</si>
  <si>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</si>
  <si>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</si>
  <si>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</si>
  <si>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</si>
  <si>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</si>
  <si>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</si>
  <si>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</si>
  <si>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</si>
  <si>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</si>
  <si>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</si>
  <si>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</si>
  <si>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</si>
  <si>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</si>
  <si>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</si>
  <si>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</si>
  <si>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</si>
  <si>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</si>
  <si>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</si>
  <si>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</si>
  <si>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</si>
  <si>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</si>
  <si>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</si>
  <si>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</si>
  <si>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</si>
  <si>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</si>
  <si>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</si>
  <si>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</si>
  <si>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</si>
  <si>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</si>
  <si>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</si>
  <si>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</si>
  <si>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</si>
  <si>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</si>
  <si>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</si>
  <si>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</si>
  <si>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</si>
  <si>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</si>
  <si>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</si>
  <si>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</si>
  <si>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</si>
  <si>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</si>
  <si>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</si>
  <si>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</si>
  <si>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</si>
  <si>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</si>
  <si>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</si>
  <si>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</si>
  <si>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</si>
  <si>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</si>
  <si>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</si>
  <si>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</si>
  <si>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</si>
  <si>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</si>
  <si>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</si>
  <si>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</si>
  <si>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</si>
  <si>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</si>
  <si>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</si>
  <si>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</si>
  <si>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</si>
  <si>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</si>
  <si>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</si>
  <si>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</si>
  <si>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</si>
  <si>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</si>
  <si>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</si>
  <si>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</si>
  <si>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</si>
  <si>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</si>
  <si>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</si>
  <si>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</si>
  <si>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</si>
  <si>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</si>
  <si>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</si>
  <si>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</si>
  <si>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</si>
  <si>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</si>
  <si>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</si>
  <si>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</si>
  <si>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</si>
  <si>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</si>
  <si>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</si>
  <si>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</si>
  <si>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</si>
  <si>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</si>
  <si>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</si>
  <si>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</si>
  <si>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</si>
  <si>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</si>
  <si>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</si>
  <si>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</si>
  <si>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</si>
  <si>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</si>
  <si>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</si>
  <si>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</si>
  <si>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</si>
  <si>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</si>
  <si>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</si>
  <si>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</si>
  <si>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</si>
  <si>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</si>
  <si>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</si>
  <si>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</si>
  <si>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</si>
  <si>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</si>
  <si>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</si>
  <si>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</si>
  <si>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</si>
  <si>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</si>
  <si>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</si>
  <si>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</si>
  <si>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</si>
  <si>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</si>
  <si>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</si>
  <si>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</si>
  <si>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</si>
  <si>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</si>
  <si>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</si>
  <si>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</si>
  <si>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</si>
  <si>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</si>
  <si>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</si>
  <si>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</si>
  <si>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</si>
  <si>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</si>
  <si>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</si>
  <si>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</si>
  <si>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</si>
  <si>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</si>
  <si>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</si>
  <si>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</si>
  <si>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</si>
  <si>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</si>
  <si>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</si>
  <si>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</si>
  <si>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</si>
  <si>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</si>
  <si>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</si>
  <si>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</si>
  <si>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</si>
  <si>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</si>
  <si>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</si>
  <si>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</si>
  <si>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</si>
  <si>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</si>
  <si>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</si>
  <si>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</si>
  <si>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</si>
  <si>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</si>
  <si>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</si>
  <si>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</si>
  <si>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</si>
  <si>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</si>
  <si>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</si>
  <si>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</si>
  <si>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</si>
  <si>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</si>
  <si>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</si>
  <si>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</si>
  <si>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</si>
  <si>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</si>
  <si>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</si>
  <si>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</si>
  <si>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</si>
  <si>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</si>
  <si>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</si>
  <si>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</si>
  <si>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</si>
  <si>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</si>
  <si>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</si>
  <si>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</si>
  <si>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</si>
  <si>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</si>
  <si>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</si>
  <si>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</si>
  <si>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</si>
  <si>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</si>
  <si>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</si>
  <si>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</si>
  <si>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</si>
  <si>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</si>
  <si>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</si>
  <si>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</si>
  <si>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</si>
  <si>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</si>
  <si>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</si>
  <si>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</si>
  <si>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</si>
  <si>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</si>
  <si>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</si>
  <si>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</si>
  <si>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</si>
  <si>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</si>
  <si>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</si>
  <si>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</si>
  <si>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</si>
  <si>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</si>
  <si>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</si>
  <si>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</si>
  <si>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</si>
  <si>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</si>
  <si>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</si>
  <si>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</si>
  <si>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</si>
  <si>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</si>
  <si>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</si>
  <si>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</si>
  <si>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</si>
  <si>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</si>
  <si>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</si>
  <si>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</si>
  <si>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</si>
  <si>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</si>
  <si>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</si>
  <si>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</si>
  <si>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</si>
  <si>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</si>
  <si>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</si>
  <si>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</si>
  <si>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</si>
  <si>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</si>
  <si>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</si>
  <si>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</si>
  <si>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</si>
  <si>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</si>
  <si>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</si>
  <si>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</si>
  <si>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</si>
  <si>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</si>
  <si>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</si>
  <si>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</si>
  <si>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</si>
  <si>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</si>
  <si>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</si>
  <si>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</si>
  <si>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</si>
  <si>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</si>
  <si>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</si>
  <si>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</si>
  <si>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</si>
  <si>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</si>
  <si>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</si>
  <si>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</si>
  <si>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</si>
  <si>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</si>
  <si>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</si>
  <si>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</si>
  <si>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</si>
  <si>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</si>
  <si>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</si>
  <si>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</si>
  <si>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</si>
  <si>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</si>
  <si>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</si>
  <si>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</si>
  <si>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</si>
  <si>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</si>
  <si>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</si>
  <si>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</si>
  <si>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</si>
  <si>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</si>
  <si>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</si>
  <si>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</si>
  <si>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</si>
  <si>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</si>
  <si>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</si>
  <si>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</si>
  <si>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</si>
  <si>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</si>
  <si>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</si>
  <si>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</si>
  <si>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</si>
  <si>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</si>
  <si>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</si>
  <si>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</si>
  <si>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</si>
  <si>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</si>
  <si>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</si>
  <si>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</si>
  <si>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</si>
  <si>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</si>
  <si>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</si>
  <si>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</si>
  <si>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</si>
  <si>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</si>
  <si>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</si>
  <si>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</si>
  <si>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</si>
  <si>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</si>
  <si>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</si>
  <si>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</si>
  <si>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</si>
  <si>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</si>
  <si>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</si>
  <si>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</si>
  <si>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</si>
  <si>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</si>
  <si>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</si>
  <si>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</si>
  <si>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</si>
  <si>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</si>
  <si>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</si>
  <si>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</si>
  <si>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</si>
  <si>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</si>
  <si>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</si>
  <si>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</si>
  <si>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</si>
  <si>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</si>
  <si>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</si>
  <si>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</si>
  <si>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</si>
  <si>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</si>
  <si>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</si>
  <si>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</si>
  <si>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</si>
  <si>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</si>
  <si>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</si>
  <si>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</si>
  <si>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</si>
  <si>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</si>
  <si>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</si>
  <si>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</si>
  <si>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</si>
  <si>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</si>
  <si>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</si>
  <si>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</si>
  <si>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</si>
  <si>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</si>
  <si>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</si>
  <si>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</si>
  <si>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</si>
  <si>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</si>
  <si>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</si>
  <si>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</si>
  <si>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</si>
  <si>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</si>
  <si>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</si>
  <si>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</si>
  <si>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</si>
  <si>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</si>
  <si>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</si>
  <si>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</si>
  <si>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</si>
  <si>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</si>
  <si>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</si>
  <si>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</si>
  <si>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</si>
  <si>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</si>
  <si>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</si>
  <si>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</si>
  <si>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</si>
  <si>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</si>
  <si>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</si>
  <si>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</si>
  <si>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</si>
  <si>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</si>
  <si>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</si>
  <si>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</si>
  <si>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</si>
  <si>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</si>
  <si>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</si>
  <si>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</si>
  <si>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</si>
  <si>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</si>
  <si>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</si>
  <si>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</si>
  <si>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</si>
  <si>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</si>
  <si>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</si>
  <si>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</si>
  <si>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</si>
  <si>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</si>
  <si>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</si>
  <si>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</si>
  <si>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</si>
  <si>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</si>
  <si>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</si>
  <si>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</si>
  <si>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</si>
  <si>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</si>
  <si>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</si>
  <si>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</si>
  <si>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</si>
  <si>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</si>
  <si>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</si>
  <si>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</si>
  <si>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</si>
  <si>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</si>
  <si>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</si>
  <si>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</si>
  <si>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</si>
  <si>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</si>
  <si>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</si>
  <si>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</si>
  <si>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</si>
  <si>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</si>
  <si>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</si>
  <si>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</si>
  <si>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</si>
  <si>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</si>
  <si>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</si>
  <si>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</si>
  <si>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</si>
  <si>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</si>
  <si>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</si>
  <si>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</si>
  <si>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</si>
  <si>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</si>
  <si>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</si>
  <si>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</si>
  <si>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</si>
  <si>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</si>
  <si>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</si>
  <si>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</si>
  <si>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</si>
  <si>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</si>
  <si>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</si>
  <si>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</si>
  <si>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</si>
  <si>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</si>
  <si>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</si>
  <si>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</si>
  <si>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</si>
  <si>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</si>
  <si>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</si>
  <si>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</si>
  <si>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</si>
  <si>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</si>
  <si>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</si>
  <si>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</si>
  <si>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</si>
  <si>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</si>
  <si>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</si>
  <si>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</si>
  <si>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</si>
  <si>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</si>
  <si>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</si>
  <si>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</si>
  <si>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</si>
  <si>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</si>
  <si>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</si>
  <si>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</si>
  <si>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</si>
  <si>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</si>
  <si>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</si>
  <si>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</si>
  <si>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</si>
  <si>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</si>
  <si>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</si>
  <si>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</si>
  <si>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</si>
  <si>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</si>
  <si>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</si>
  <si>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</si>
  <si>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</si>
  <si>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</si>
  <si>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</si>
  <si>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</si>
  <si>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</si>
  <si>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</si>
  <si>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</si>
  <si>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</si>
  <si>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</si>
  <si>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</si>
  <si>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</si>
  <si>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</si>
  <si>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</si>
  <si>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</si>
  <si>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</si>
  <si>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</si>
  <si>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</si>
  <si>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</si>
  <si>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</si>
  <si>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</si>
  <si>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</si>
  <si>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</si>
  <si>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</si>
  <si>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</si>
  <si>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</si>
  <si>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</si>
  <si>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</si>
  <si>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</si>
  <si>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</si>
  <si>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</si>
  <si>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</si>
  <si>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</si>
  <si>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</si>
  <si>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</si>
  <si>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</si>
  <si>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</si>
  <si>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</si>
  <si>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</si>
  <si>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</si>
  <si>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</si>
  <si>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</si>
  <si>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</si>
  <si>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</si>
  <si>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</si>
  <si>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</si>
  <si>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</si>
  <si>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</si>
  <si>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</si>
  <si>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</si>
  <si>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</si>
  <si>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</si>
  <si>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</si>
  <si>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</si>
  <si>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</si>
  <si>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</si>
  <si>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</si>
  <si>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</si>
  <si>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</si>
  <si>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</si>
  <si>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</si>
  <si>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</si>
  <si>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</si>
  <si>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</si>
  <si>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</si>
  <si>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</si>
  <si>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</si>
  <si>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</si>
  <si>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</si>
  <si>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</si>
  <si>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</si>
  <si>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</si>
  <si>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</si>
  <si>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</si>
  <si>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</si>
  <si>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</si>
  <si>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</si>
  <si>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</si>
  <si>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</si>
  <si>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</si>
  <si>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</si>
  <si>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</si>
  <si>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</si>
  <si>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</si>
  <si>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</si>
  <si>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</si>
  <si>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</si>
  <si>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</si>
  <si>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</si>
  <si>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</si>
  <si>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</si>
  <si>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</si>
  <si>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</si>
  <si>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</si>
  <si>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</si>
  <si>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</si>
  <si>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</si>
  <si>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</si>
  <si>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</si>
  <si>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</si>
  <si>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</si>
  <si>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</si>
  <si>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</si>
  <si>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</si>
  <si>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</si>
  <si>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</si>
  <si>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</si>
  <si>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</si>
  <si>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</si>
  <si>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</si>
  <si>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</si>
  <si>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</si>
  <si>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</si>
  <si>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</si>
  <si>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</si>
  <si>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</si>
  <si>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</si>
  <si>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</si>
  <si>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</si>
  <si>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</si>
  <si>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</si>
  <si>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</si>
  <si>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</si>
  <si>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</si>
  <si>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</si>
  <si>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</si>
  <si>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</si>
  <si>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</si>
  <si>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</si>
  <si>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</si>
  <si>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</si>
  <si>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</si>
  <si>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</si>
  <si>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</si>
  <si>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</si>
  <si>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</si>
  <si>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</si>
  <si>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</si>
  <si>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</si>
  <si>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</si>
  <si>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</si>
  <si>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</si>
  <si>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</si>
  <si>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</si>
  <si>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</si>
  <si>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</si>
  <si>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</si>
  <si>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</si>
  <si>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</si>
  <si>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</si>
  <si>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</si>
  <si>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</si>
  <si>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</si>
  <si>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</si>
  <si>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</si>
  <si>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</si>
  <si>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</si>
  <si>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</si>
  <si>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</si>
  <si>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</si>
  <si>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</si>
  <si>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</si>
  <si>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</si>
  <si>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</si>
  <si>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</si>
  <si>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</si>
  <si>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</si>
  <si>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</si>
  <si>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</si>
  <si>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</si>
  <si>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</si>
  <si>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</si>
  <si>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</si>
  <si>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</si>
  <si>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</si>
  <si>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</si>
  <si>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</si>
  <si>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</si>
  <si>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</si>
  <si>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</si>
  <si>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</si>
  <si>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</si>
  <si>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</si>
  <si>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</si>
  <si>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</si>
  <si>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</si>
  <si>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</si>
  <si>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</si>
  <si>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</si>
  <si>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</si>
  <si>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</si>
  <si>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</si>
  <si>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</si>
  <si>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</si>
  <si>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</si>
  <si>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</si>
  <si>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</si>
  <si>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</si>
  <si>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</si>
  <si>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PCM-20251118-00000750</t>
  </si>
  <si>
    <t>ETA 120 mins</t>
  </si>
  <si>
    <t xml:space="preserve"> PCM-20250215-00000830 </t>
  </si>
  <si>
    <t>LTE site still down and  site located in aramco area access issue need special permission</t>
  </si>
  <si>
    <t>PCM-20251118-00000596</t>
  </si>
  <si>
    <t>30 m</t>
  </si>
  <si>
    <t>PCM-20251118-00000657</t>
  </si>
  <si>
    <t>LTE sector flapping, modules issue under arrange</t>
  </si>
  <si>
    <t>PCM-20251118-00000692</t>
  </si>
  <si>
    <t>Team collecting tawal key as site access through tawal key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</si>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</sst>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0" totalsRowShown="0" headerRowDxfId="48" dataDxfId="47" headerRowBorderDxfId="45" tableBorderDxfId="46" totalsRowBorderDxfId="44">
  <autoFilter ref="A1:L5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316.51712002314889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4.0164004632970318E-2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6.0858449076476973E-2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45979.465545949075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45979.465545949075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45979.465545949075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45979.465545949075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45979.465545949075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45979.465545949075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45979.465545949075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45979.465545949075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45979.465545949075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45979.465545949075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45979.465545949075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45979.465545949075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45979.465545949075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45979.465545949075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45979.465545949075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45979.465545949075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45979.465545949075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45979.465545949075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45979.465545949075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45979.465545949075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45979.465545949075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45979.465545949075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45979.465545949075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45979.465545949075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45979.465545949075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45979.465545949075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45979.465545949075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45979.465545949075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45979.465545949075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45979.465545949075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45979.465545949075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45979.465545949075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45979.465545949075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45979.465545949075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45979.465545949075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45979.465545949075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45979.465545949075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45979.465545949075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45979.465545949075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45979.465545949075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45979.465545949075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45979.465545949075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45979.465545949075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45979.465545949075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45979.465545949075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45979.465545949075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45979.465545949075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45979.465545949075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45979.465545949075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45979.465545949075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45979.465545949075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45979.465545949075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45979.465545949075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45979.465545949075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45979.465545949075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45979.465545949075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45979.465545949075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45979.465545949075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45979.465545949075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45979.465545949075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45979.465545949075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45979.465545949075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45979.465545949075</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154.46570798611356</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6.1495023146562744E-2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1" t="s">
        <v>39111</v>
      </c>
      <c r="B5" s="18" t="str">
        <f>IFERROR(VLOOKUP(D5,DB!A:K,11,0),"")</f>
        <v>R2</v>
      </c>
      <c r="C5" s="18">
        <v>1</v>
      </c>
      <c r="D5" s="18" t="s">
        <v>22284</v>
      </c>
      <c r="E5" s="102" t="s">
        <v>39021</v>
      </c>
      <c r="F5" s="103">
        <v>45979.448900462965</v>
      </c>
      <c r="G5" s="104">
        <f ca="1">IFERROR(NOW()-F5,"-")</f>
        <v>1.6645486110064667E-2</v>
      </c>
      <c r="H5" s="140" t="s">
        <v>39112</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45979.465545949075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45979.465545949075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45979.465545949075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45979.465545949075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45979.465545949075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45979.465545949075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45979.465545949075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45979.465545949075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45979.465545949075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45979.465545949075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45979.465545949075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45979.465545949075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45979.465545949075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45979.465545949075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45979.465545949075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45979.465545949075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45979.465545949075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45979.465545949075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45979.465545949075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45979.465545949075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45979.465545949075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45979.465545949075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45979.465545949075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45979.465545949075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45979.465545949075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45979.465545949075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45979.465545949075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45979.465545949075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45979.465545949075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45979.465545949075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45979.465545949075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45979.465545949075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45979.465545949075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45979.465545949075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45979.465545949075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45979.465545949075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45979.465545949075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45979.465545949075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45979.465545949075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45979.465545949075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45979.465545949075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45979.465545949075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45979.465545949075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45979.465545949075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45979.465545949075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45979.465545949075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45979.465545949075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45979.465545949075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45979.465545949075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45979.465545949075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45979.465545949075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45979.465545949075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45979.465545949075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45979.465545949075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45979.465545949075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45979.465545949075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45979.465545949075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45979.465545949075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45979.465545949075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45979.465545949075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45979.465545949075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45979.465545949075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45979.465545949075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45979.465545949075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45979.465545949075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45979.465545949075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45979.465545949075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45979.465545949075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45979.465545949075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45979.465545949075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45979.465545949075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45979.465545949075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45979.465545949075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45979.465545949075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45979.465545949075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45979.465545949075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45979.465545949075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45979.465545949075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45979.465545949075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45979.465545949075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45979.465545949075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45979.465545949075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45979.465545949075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45979.465545949075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45979.465545949075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45979.465545949075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45979.465545949075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45979.465545949075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45979.465545949075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45979.465545949075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45979.465545949075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45979.465545949075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45979.465545949075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45979.465545949075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45979.465545949075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45979.465545949075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45979.465545949075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45979.465545949075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45979.465545949075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45979.465545949075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45979.465545949075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45979.465545949075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45979.465545949075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45979.465545949075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45979.465545949075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45979.465545949075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45979.465545949075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45979.465545949075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45979.465545949075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45979.465545949075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45979.465545949075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45979.465545949075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45979.465545949075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45979.465545949075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45979.465545949075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45979.465545949075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45979.465545949075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45979.465545949075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45979.465545949075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45979.465545949075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45979.465545949075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45979.465545949075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45979.465545949075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45979.465545949075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45979.465545949075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45979.465545949075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45979.465545949075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45979.465545949075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45979.465545949075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45979.465545949075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45979.465545949075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45979.465545949075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45979.465545949075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45979.465545949075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45979.465545949075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45979.465545949075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45979.465545949075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45979.465545949075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45979.465545949075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45979.465545949075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45979.465545949075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45979.465545949075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45979.465545949075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45979.465545949075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45979.465545949075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45979.465545949075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45979.465545949075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45979.465545949075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45979.465545949075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45979.465545949075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45979.465545949075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45979.465545949075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45979.465545949075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45979.465545949075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45979.465545949075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45979.465545949075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45979.465545949075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45979.465545949075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45979.465545949075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45979.465545949075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45979.465545949075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45979.465545949075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45979.465545949075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45979.465545949075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45979.465545949075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45979.465545949075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45979.465545949075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45979.465545949075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45979.465545949075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45979.465545949075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45979.465545949075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45979.465545949075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45979.465545949075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45979.465545949075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45979.465545949075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45979.465545949075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45979.465545949075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45979.465545949075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45979.465545949075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45979.465545949075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45979.465545949075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45979.465545949075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45979.465545949075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45979.465545949075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45979.465545949075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45979.465545949075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45979.465545949075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45979.465545949075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45979.465545949075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45979.465545949075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45979.465545949075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45979.465545949075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45979.465545949075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45979.465545949075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45979.465545949075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45979.465545949075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tabSelected="1" workbookViewId="0">
      <selection activeCell="K13" sqref="K1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c r="D2" s="18" t="s">
        <v>25419</v>
      </c>
      <c r="E2" s="18"/>
      <c r="F2" s="20"/>
      <c r="G2" s="21">
        <f t="shared" ref="G2:G6" ca="1" si="0">IFERROR(NOW()-F2,"-")</f>
        <v>45979.465545949075</v>
      </c>
      <c r="H2" s="22">
        <v>45979.457557870373</v>
      </c>
      <c r="I2" s="19" t="str">
        <f>IFERROR(VLOOKUP(D2,DB!A:F,6,0),"")</f>
        <v>SCECO</v>
      </c>
      <c r="J2" s="18" t="str">
        <f>IFERROR(VLOOKUP(D2,DB!A:G,7,0),"")</f>
        <v>Weak</v>
      </c>
      <c r="K2" s="45" t="s">
        <v>39115</v>
      </c>
      <c r="L2" s="23" t="str">
        <f>IFERROR(VLOOKUP(D2,DB!A:I,9,0),"")</f>
        <v>Latis</v>
      </c>
    </row>
    <row r="3" spans="1:13" ht="15" customHeight="1">
      <c r="A3" s="19"/>
      <c r="B3" s="61" t="str">
        <f>IFERROR(VLOOKUP(D3,DB!A:K,11,0),"")</f>
        <v/>
      </c>
      <c r="C3" s="18"/>
      <c r="D3" s="61"/>
      <c r="E3" s="18"/>
      <c r="F3" s="20"/>
      <c r="G3" s="21">
        <f t="shared" ca="1" si="0"/>
        <v>45979.465545949075</v>
      </c>
      <c r="H3" s="22"/>
      <c r="I3" s="19" t="str">
        <f>IFERROR(VLOOKUP(D3,DB!A:F,6,0),"")</f>
        <v/>
      </c>
      <c r="J3" s="18" t="str">
        <f>IFERROR(VLOOKUP(D3,DB!A:G,7,0),"")</f>
        <v/>
      </c>
      <c r="K3" s="45"/>
      <c r="L3" s="23" t="str">
        <f>IFERROR(VLOOKUP(D3,DB!A:I,9,0),"")</f>
        <v/>
      </c>
    </row>
    <row r="4" spans="1:13" ht="15" customHeight="1">
      <c r="A4" s="19"/>
      <c r="B4" s="61" t="str">
        <f>IFERROR(VLOOKUP(D4,DB!A:K,11,0),"")</f>
        <v/>
      </c>
      <c r="C4" s="18"/>
      <c r="D4" s="61"/>
      <c r="E4" s="61"/>
      <c r="F4" s="20"/>
      <c r="G4" s="21">
        <f t="shared" ca="1" si="0"/>
        <v>45979.465545949075</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45979.465545949075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45979.465545949075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ref="G7:G70" ca="1" si="1">IFERROR(NOW()-F7,"-")</f>
        <v>45979.465545949075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45979.465545949075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45979.465545949075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45979.465545949075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45979.465545949075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45979.465545949075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45979.465545949075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45979.465545949075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45979.465545949075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45979.465545949075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45979.465545949075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45979.465545949075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45979.465545949075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45979.465545949075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45979.465545949075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45979.465545949075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45979.465545949075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45979.465545949075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45979.465545949075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45979.465545949075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45979.465545949075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45979.465545949075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45979.465545949075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45979.465545949075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45979.465545949075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45979.465545949075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45979.465545949075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45979.465545949075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45979.465545949075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45979.465545949075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45979.465545949075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45979.465545949075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45979.465545949075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45979.465545949075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45979.465545949075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45979.465545949075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45979.465545949075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45979.465545949075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45979.465545949075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45979.465545949075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45979.465545949075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45979.465545949075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45979.465545949075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45979.465545949075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45979.465545949075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45979.465545949075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45979.465545949075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45979.465545949075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45979.465545949075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45979.465545949075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45979.465545949075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45979.465545949075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45979.465545949075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45979.465545949075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45979.465545949075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45979.465545949075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45979.465545949075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45979.465545949075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45979.465545949075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45979.465545949075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45979.465545949075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45979.465545949075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45979.465545949075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45979.465545949075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45979.465545949075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45979.465545949075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45979.465545949075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45979.465545949075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45979.465545949075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45979.465545949075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45979.465545949075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45979.465545949075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45979.465545949075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45979.465545949075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45979.465545949075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45979.465545949075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45979.465545949075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45979.465545949075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45979.465545949075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45979.465545949075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45979.465545949075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45979.465545949075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45979.465545949075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45979.465545949075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45979.465545949075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45979.465545949075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45979.465545949075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45979.465545949075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45979.465545949075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45979.465545949075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45979.465545949075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45979.465545949075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45979.465545949075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45979.465545949075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45979.465545949075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45979.465545949075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45979.465545949075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45979.465545949075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45979.465545949075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45979.465545949075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45979.465545949075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45979.465545949075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45979.465545949075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45979.465545949075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45979.465545949075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45979.465545949075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45979.465545949075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45979.465545949075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45979.465545949075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45979.465545949075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45979.465545949075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45979.465545949075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45979.465545949075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45979.465545949075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45979.465545949075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45979.465545949075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45979.465545949075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45979.465545949075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45979.465545949075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45979.465545949075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45979.465545949075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45979.465545949075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45979.465545949075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45979.465545949075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45979.465545949075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45979.465545949075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45979.465545949075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45979.465545949075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45979.465545949075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45979.465545949075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45979.465545949075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45979.465545949075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45979.465545949075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45979.465545949075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45979.465545949075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45979.465545949075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45979.465545949075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45979.465545949075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45979.465545949075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45979.465545949075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45979.465545949075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45979.465545949075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45979.465545949075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45979.465545949075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45979.465545949075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45979.465545949075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45979.465545949075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45979.465545949075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45979.465545949075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45979.465545949075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45979.465545949075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45979.465545949075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45979.465545949075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45979.465545949075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45979.465545949075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45979.465545949075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45979.465545949075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45979.465545949075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45979.465545949075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45979.465545949075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45979.465545949075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45979.465545949075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45979.465545949075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45979.465545949075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45979.465545949075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45979.465545949075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45979.465545949075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45979.465545949075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45979.465545949075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45979.465545949075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45979.465545949075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45979.465545949075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45979.465545949075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45979.465545949075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45979.465545949075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45979.465545949075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45979.465545949075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45979.465545949075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45979.465545949075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45979.465545949075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45979.465545949075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45979.465545949075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45979.465545949075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45979.465545949075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45979.465545949075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45979.465545949075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45979.465545949075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45979.465545949075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45979.465545949075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45979.465545949075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45979.465545949075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45979.465545949075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45979.465545949075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45979.465545949075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45979.465545949075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45979.465545949075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45979.465545949075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45979.465545949075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45979.465545949075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45979.465545949075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45979.465545949075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45979.465545949075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45979.465545949075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45979.465545949075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45979.465545949075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45979.465545949075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45979.465545949075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45979.465545949075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45979.465545949075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45979.465545949075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45979.465545949075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45979.465545949075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45979.465545949075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45979.465545949075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45979.465545949075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45979.465545949075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45979.465545949075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45979.465545949075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45979.465545949075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45979.465545949075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45979.465545949075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45979.465545949075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45979.465545949075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45979.465545949075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45979.465545949075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45979.465545949075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45979.465545949075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45979.465545949075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45979.465545949075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45979.465545949075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45979.465545949075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45979.465545949075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45979.465545949075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45979.465545949075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45979.465545949075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45979.465545949075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45979.465545949075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45979.465545949075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45979.465545949075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45979.465545949075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45979.465545949075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45979.465545949075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45979.465545949075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45979.465545949075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45979.465545949075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45979.465545949075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45979.465545949075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45979.465545949075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45979.465545949075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45979.465545949075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45979.465545949075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45979.465545949075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45979.465545949075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45979.465545949075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45979.465545949075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45979.465545949075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45979.465545949075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45979.465545949075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45979.465545949075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45979.465545949075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45979.465545949075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45979.465545949075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45979.465545949075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45979.465545949075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45979.465545949075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45979.465545949075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45979.465545949075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45979.465545949075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45979.465545949075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45979.465545949075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45979.465545949075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45979.465545949075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45979.465545949075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45979.465545949075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45979.465545949075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45979.465545949075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45979.465545949075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45979.465545949075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45979.465545949075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45979.465545949075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45979.465545949075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45979.465545949075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45979.465545949075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45979.465545949075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45979.465545949075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45979.465545949075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45979.465545949075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45979.465545949075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45979.465545949075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45979.465545949075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45979.465545949075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45979.465545949075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45979.465545949075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45979.465545949075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45979.465545949075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45979.465545949075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45979.465545949075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45979.465545949075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45979.465545949075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45979.465545949075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45979.465545949075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45979.465545949075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45979.465545949075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45979.465545949075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45979.465545949075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45979.465545949075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45979.465545949075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45979.465545949075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45979.465545949075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45979.465545949075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45979.465545949075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45979.465545949075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45979.465545949075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45979.465545949075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45979.465545949075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45979.465545949075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45979.465545949075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45979.465545949075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45979.465545949075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45979.465546064814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45979.465546064814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45979.465546064814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45979.465546064814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45979.465546064814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45979.465546064814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45979.465546064814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45979.465546064814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45979.465546064814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45979.465546064814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45979.465546064814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45979.465546064814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45979.465546064814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45979.465546064814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45979.465546064814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45979.465546064814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45979.465546064814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45979.465546064814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45979.465546064814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45979.465546064814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45979.465546064814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45979.465546064814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45979.465546064814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45979.465546064814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45979.465546064814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45979.465546064814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45979.465546064814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45979.465546064814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45979.465546064814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45979.465546064814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45979.465546064814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45979.465546064814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45979.465546064814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45979.465546064814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45979.465546064814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45979.465546064814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45979.465546064814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45979.465546064814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45979.465546064814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45979.465546064814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45979.465546064814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45979.465546064814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45979.465546064814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45979.465546064814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45979.465546064814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45979.465546064814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45979.465546064814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45979.465546064814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45979.465546064814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45979.465546064814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45979.465546064814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45979.465546064814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45979.465546064814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45979.465546064814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45979.465546064814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45979.465546064814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45979.465546064814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45979.465546064814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45979.465546064814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45979.465546064814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45979.465546064814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45979.465546064814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45979.465546064814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45979.465546064814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45979.465546064814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45979.465546064814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45979.465546064814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45979.465546064814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45979.465546064814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45979.465546064814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45979.465546064814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45979.465546064814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45979.465546064814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45979.465546064814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45979.465546064814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45979.465546064814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45979.465546064814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45979.465546064814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45979.465546064814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45979.465546064814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45979.465546064814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45979.465546064814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45979.465546064814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45979.465546064814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45979.465546064814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45979.465546064814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45979.465546064814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45979.465546064814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45979.465546064814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45979.465546064814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45979.465546064814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45979.465546064814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45979.465546064814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45979.465546064814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45979.465546064814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45979.465546064814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45979.465546064814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45979.465546064814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45979.465546064814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45979.465546064814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45979.465546064814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45979.465546064814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45979.465546064814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45979.465546064814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45979.465546064814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45979.465546064814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45979.465546064814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45979.465546064814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45979.465546064814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45979.465546064814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45979.465546064814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45979.465546064814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45979.465546064814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45979.465546064814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45979.465546064814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45979.465546064814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45979.465546064814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45979.465546064814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45979.465546064814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45979.465546064814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45979.465546064814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45979.465546064814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45979.465546064814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45979.465546064814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45979.465546064814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45979.465546064814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45979.465546064814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45979.465546064814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45979.465546064814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45979.465546064814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45979.465546064814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45979.465546064814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45979.465546064814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45979.465546064814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45979.465546064814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45979.465546064814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45979.465546064814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45979.465546064814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45979.465546064814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45979.465546064814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45979.465546064814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45979.465546064814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45979.465546064814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45979.465546064814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45979.465546064814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45979.465546064814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45979.465546064814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45979.465546064814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45979.465546064814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45979.465546064814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45979.465546064814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45979.465546064814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45979.465546064814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45979.465546064814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45979.465546064814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45979.465546064814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45979.465546064814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45979.465546064814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45979.465546064814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45979.465546064814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45979.465546064814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45979.465546064814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45979.465546064814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45979.465546064814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45979.465546064814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45979.465546064814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45979.465546064814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45979.465546064814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45979.465546064814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45979.465546064814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45979.465546064814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45979.465546064814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45979.465546064814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45979.465546064814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45979.465546064814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45979.465546064814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45979.465546064814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45979.465546064814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45979.465546064814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45979.465546064814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45979.465546064814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45979.465546064814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45979.465546064814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45979.465546064814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45979.465546064814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45979.465546064814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45979.465546064814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45979.465546064814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45979.465546064814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45979.465546064814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45979.465546064814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45979.465546064814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45979.465546064814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45979.465546064814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45979.465546064814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45979.465546064814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45979.465546064814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45979.465546064814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45979.465546064814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45979.465546064814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45979.465546064814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45979.465546064814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45979.465546064814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45979.465546064814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45979.465546064814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45979.465546064814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45979.465546064814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45979.465546064814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45979.465546064814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45979.465546064814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45979.465546064814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45979.465546064814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45979.465546064814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45979.465546064814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45979.465546064814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45979.465546064814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45979.465546064814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45979.465546064814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45979.465546064814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45979.465546064814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45979.465546064814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45979.465546064814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45979.465546064814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45979.465546064814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45979.465546064814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45979.465546064814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45979.465546064814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45979.465546064814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45979.465546064814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45979.465546064814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45979.465546064814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45979.465546064814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45979.465546064814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45979.465546064814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45979.465546064814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45979.465546064814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45979.465546064814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45979.465546064814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45979.465546064814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45979.465546064814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45979.465546064814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45979.465546064814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45979.465546064814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45979.465546064814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45979.465546064814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45979.465546064814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45979.465546064814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45979.465546064814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45979.465546064814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45979.465546064814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45979.465546064814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45979.465546064814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45979.465546064814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45979.465546064814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45979.465546064814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45979.465546064814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45979.465546064814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45979.465546064814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45979.465546064814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45979.465546064814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45979.465546064814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45979.465546064814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45979.465546064814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45979.465546064814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45979.465546064814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45979.465546064814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45979.465546064814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45979.465546064814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45979.465546064814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45979.465546064814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45979.465546064814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45979.465546064814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45979.465546064814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45979.465546064814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45979.465546064814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45979.465546064814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45979.465546064814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45979.465546064814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45979.465546064814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45979.465546064814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45979.465546064814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45979.465546064814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45979.465546064814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45979.465546064814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45979.465546064814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45979.465546064814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45979.465546064814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45979.465546064814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45979.465546064814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45979.465546064814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45979.465546064814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45979.465546064814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45979.465546064814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45979.465546064814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45979.465546064814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45979.465546064814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45979.465546064814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45979.465546064814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45979.465546064814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45979.465546064814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45979.465546064814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45979.465546064814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45979.465546064814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45979.465546064814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45979.465546064814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45979.465546064814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45979.465546064814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45979.465546064814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45979.465546064814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45979.465546064814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45979.465546064814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45979.465546064814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45979.465546064814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45979.465546064814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45979.465546064814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45979.465546064814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45979.465546064814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45979.465546064814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45979.465546064814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45979.465546064814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45979.465546064814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45979.465546064814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45979.465546064814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45979.465546064814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45979.465546064814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45979.465546064814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45979.465546064814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45979.465546064814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45979.465546064814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45979.465546064814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45979.465546064814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45979.465546064814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45979.465546064814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45979.465546064814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45979.465546064814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45979.465546064814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45979.465546064814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45979.465546064814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45979.465546064814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45979.465546064814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45979.465546064814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45979.465546064814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45979.465546064814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45979.465546064814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45979.465546064814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45979.465546064814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45979.465546064814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45979.465546064814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45979.465546064814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45979.465546064814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45979.465546064814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45979.465546064814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45979.465546064814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45979.465546064814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45979.465546064814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45979.465546064814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45979.465546064814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45979.465546064814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45979.465546064814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45979.465546064814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45979.465546064814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45979.465546064814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45979.465546064814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45979.465546064814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45979.465546064814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45979.465546064814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45979.465546064814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45979.465546064814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45979.465546064814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45979.465546064814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45979.465546064814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45979.465546064814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45979.465546064814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45979.465546064814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45979.465546064814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45979.465546064814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45979.465546064814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45979.465546064814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45979.465546064814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45979.465546064814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45979.465546064814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45979.465546064814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45979.465546064814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45979.465546064814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45979.465546064814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45979.465546064814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45979.465546064814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45979.465546064814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45979.465546064814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45979.465546064814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45979.465546064814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45979.465546064814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45979.465546064814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45979.465546064814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45979.465546064814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45979.465546064814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45979.465546064814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45979.465546064814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45979.465546064814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45979.465546064814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45979.465546064814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45979.465546064814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45979.465546064814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45979.465546064814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45979.465546064814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45979.465546064814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45979.465546064814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45979.465546064814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45979.465546064814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45979.465546064814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45979.465546064814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45979.465546064814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45979.465546064814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45979.465546064814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45979.465546064814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45979.465546064814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45979.465546064814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45979.465546064814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45979.465546064814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45979.465546064814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45979.465546064814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45979.465546064814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45979.465546064814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45979.465546064814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45979.465546064814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45979.465546064814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45979.465546064814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45979.465546064814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45979.465546064814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45979.465546064814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45979.465546064814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45979.465546064814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45979.465546064814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45979.465546064814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45979.465546064814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45979.465546064814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45979.465546064814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45979.465546064814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45979.465546064814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45979.465546064814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45979.465546064814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45979.465546064814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45979.465546064814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45979.465546064814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45979.465546064814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45979.465546064814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45979.465546064814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45979.465546064814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45979.465546064814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45979.465546064814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45979.465546064814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45979.465546064814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45979.465546064814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45979.465546064814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45979.465546064814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45979.465546064814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45979.465546064814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45979.465546064814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45979.465546064814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45979.465546064814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45979.465546064814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45979.465546064814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45979.465546064814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45979.465546064814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45979.465546064814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45979.465546064814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45979.465546064814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45979.465546064814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45979.465546064814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45979.465546064814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45979.465546064814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45979.465546064814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45979.465546064814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45979.465546064814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45979.465546064814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45979.465546064814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45979.465546064814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45979.465546064814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45979.465546064814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45979.465546064814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45979.465546064814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45979.465546064814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45979.465546064814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45979.465546064814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45979.465546064814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45979.465546064814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45979.465546064814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45979.465546064814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45979.465546064814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45979.465546064814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45979.465546064814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45979.465546064814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45979.465546064814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45979.465546064814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45979.465546064814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45979.465546064814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45979.465546064814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45979.465546064814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45979.465546064814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45979.465546064814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45979.465546064814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45979.465546064814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45979.465546064814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45979.465546064814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45979.465546064814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45979.465546064814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45979.465546064814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45979.465546064814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45979.465546064814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45979.465546064814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45979.465546064814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45979.465546064814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45979.465546064814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45979.465546064814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45979.465546064814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45979.465546064814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45979.465546064814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45979.465546064814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45979.465546064814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45979.465546064814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45979.465546064814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45979.465546064814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45979.465546064814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45979.465546064814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45979.465546064814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45979.465546064814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45979.465546064814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45979.465546064814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45979.465546064814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45979.465546064814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45979.465546064814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45979.465546064814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45979.465546064814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45979.465546064814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45979.465546064814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45979.465546064814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45979.465546064814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45979.465546064814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45979.465546064814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45979.465546064814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45979.465546064814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45979.465546064814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45979.465546064814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45979.465546064814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45979.465546064814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45979.465546064814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45979.465546064814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45979.465546064814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45979.465546064814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45979.465546064814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45979.465546064814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45979.465546064814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45979.465546064814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45979.465546064814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45979.465546064814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45979.465546064814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45979.465546064814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45979.465546064814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45979.465546064814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45979.465546064814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45979.465546064814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45979.465546064814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45979.465546064814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45979.465546064814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45979.465546064814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45979.465546064814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45979.465546064814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45979.465546064814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45979.465546064814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45979.465546064814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45979.465546064814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45979.465546064814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45979.465546064814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45979.465546064814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45979.465546064814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45979.465546064814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45979.465546064814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45979.465546064814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45979.465546064814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45979.465546064814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45979.465546064814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45979.465546064814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45979.465546064814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45979.465546064814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45979.465546064814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45979.465546064814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45979.465546064814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45979.465546064814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45979.465546064814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45979.465546064814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45979.465546064814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45979.465546064814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45979.465546064814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45979.465546064814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45979.465546064814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45979.465546064814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45979.465546064814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45979.465546064814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45979.465546064814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45979.465546064814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45979.465546064814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45979.465546064814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45979.465546064814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45979.465546064814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45979.465546064814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45979.465546064814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45979.465546064814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45979.465546064814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45979.465546064814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45979.465546064814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45979.465546064814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45979.465546064814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45979.465546064814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45979.465546064814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45979.465546064814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45979.465546064814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45979.465546064814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45979.465546064814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45979.465546064814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45979.465546064814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45979.465546064814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45979.465546064814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45979.465546064814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45979.465546064814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45979.465546064814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45979.465546064814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45979.465546064814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45979.465546064814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45979.465546064814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45979.465546064814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45979.465546064814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45979.465546064814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45979.465546064814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45979.465546064814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45979.465546064814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45979.465546064814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45979.465546064814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45979.465546064814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45979.465546064814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45979.465546064814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45979.465546064814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45979.465546064814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45979.465546064814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45979.465546064814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45979.465546064814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45979.465546064814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45979.465546064814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45979.465546064814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45979.465546064814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45979.465546064814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45979.465546064814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45979.465546064814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45979.465546064814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45979.465546064814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45979.465546064814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45979.465546064814</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0"/>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275.98482835647883</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34148</v>
      </c>
      <c r="E3" s="94" t="s">
        <v>39021</v>
      </c>
      <c r="F3" s="95">
        <v>45979.393275462964</v>
      </c>
      <c r="G3" s="96">
        <f ca="1">IFERROR(NOW()-F3,"")</f>
        <v>7.2270486110937782E-2</v>
      </c>
      <c r="H3" s="95">
        <v>45979.387685185182</v>
      </c>
      <c r="I3" s="113" t="str">
        <f>IFERROR(VLOOKUP(D3,DB!A:F,6,0),"")</f>
        <v>SCECO</v>
      </c>
      <c r="J3" s="113" t="str">
        <f>IFERROR(VLOOKUP(D3,DB!A:G,7,0),"")</f>
        <v>Dead</v>
      </c>
      <c r="K3" s="97" t="s">
        <v>39119</v>
      </c>
      <c r="L3" s="91" t="str">
        <f>IFERROR(VLOOKUP(D3,DB!A:I,9,0),"")</f>
        <v>Latis</v>
      </c>
    </row>
    <row r="4" spans="1:16" ht="15" customHeight="1">
      <c r="A4" s="113" t="s">
        <v>39120</v>
      </c>
      <c r="B4" s="113" t="str">
        <f>IFERROR(VLOOKUP(D4,DB!A:K,11,0),"")</f>
        <v>R4</v>
      </c>
      <c r="C4" s="93">
        <v>1</v>
      </c>
      <c r="D4" s="91" t="s">
        <v>31833</v>
      </c>
      <c r="E4" s="94" t="s">
        <v>39021</v>
      </c>
      <c r="F4" s="95">
        <v>45979.417002314818</v>
      </c>
      <c r="G4" s="96">
        <f ca="1">IFERROR(NOW()-F4,"")</f>
        <v>4.854363425693009E-2</v>
      </c>
      <c r="H4" s="95">
        <v>45979.389004629629</v>
      </c>
      <c r="I4" s="113" t="str">
        <f>IFERROR(VLOOKUP(D4,DB!A:F,6,0),"")</f>
        <v>SCECO</v>
      </c>
      <c r="J4" s="113" t="str">
        <f>IFERROR(VLOOKUP(D4,DB!A:G,7,0),"")</f>
        <v>Vandalized</v>
      </c>
      <c r="K4" s="97" t="s">
        <v>39121</v>
      </c>
      <c r="L4" s="91" t="str">
        <f>IFERROR(VLOOKUP(D4,DB!A:I,9,0),"")</f>
        <v>Latis</v>
      </c>
    </row>
    <row r="5" spans="1:16" ht="15" customHeight="1">
      <c r="A5" s="113" t="s">
        <v>39122</v>
      </c>
      <c r="B5" s="113" t="str">
        <f>IFERROR(VLOOKUP(D5,DB!A:K,11,0),"")</f>
        <v>R4</v>
      </c>
      <c r="C5" s="93">
        <v>1</v>
      </c>
      <c r="D5" s="91" t="s">
        <v>38707</v>
      </c>
      <c r="E5" s="94" t="s">
        <v>39021</v>
      </c>
      <c r="F5" s="95">
        <v>45979.434247685182</v>
      </c>
      <c r="G5" s="96">
        <f ca="1">IFERROR(NOW()-F5,"")</f>
        <v>3.129826389340451E-2</v>
      </c>
      <c r="H5" s="95">
        <v>45979.42832175926</v>
      </c>
      <c r="I5" s="113" t="str">
        <f>IFERROR(VLOOKUP(D5,DB!A:F,6,0),"")</f>
        <v>Sceco</v>
      </c>
      <c r="J5" s="113" t="str">
        <f>IFERROR(VLOOKUP(D5,DB!A:G,7,0),"")</f>
        <v>Good</v>
      </c>
      <c r="K5" s="97" t="s">
        <v>39123</v>
      </c>
      <c r="L5" s="91" t="str">
        <f>IFERROR(VLOOKUP(D5,DB!A:I,9,0),"")</f>
        <v>Latis</v>
      </c>
    </row>
    <row r="6" spans="1:16" ht="15" customHeight="1">
      <c r="A6" s="113"/>
      <c r="B6" s="113" t="str">
        <f>IFERROR(VLOOKUP(D6,DB!A:K,11,0),"")</f>
        <v/>
      </c>
      <c r="C6" s="93"/>
      <c r="D6" s="91"/>
      <c r="E6" s="94"/>
      <c r="F6" s="95"/>
      <c r="G6" s="96">
        <f ca="1">IFERROR(NOW()-F6,"")</f>
        <v>45979.465545949075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45979.465545949075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45979.465545949075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45979.465545949075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45979.465545949075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45979.465545949075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45979.465545949075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45979.465545949075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45979.465545949075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45979.465545949075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45979.465545949075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0">IFERROR(NOW()-F17,"")</f>
        <v>45979.465545949075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45979.465545949075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45979.465545949075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45979.465545949075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45979.465545949075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45979.465545949075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45979.465545949075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45979.465545949075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45979.465545949075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45979.465545949075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45979.465545949075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45979.465545949075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45979.465545949075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45979.465545949075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45979.465545949075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45979.465545949075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45979.465545949075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45979.465545949075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45979.465545949075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45979.465545949075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45979.465545949075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45979.465545949075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45979.465545949075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45979.465545949075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45979.465545949075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45979.465545949075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45979.465545949075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45979.465545949075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45979.465545949075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45979.465545949075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45979.465545949075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45979.465545949075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45979.465545949075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45979.465545949075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45979.465545949075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45979.465545949075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45979.465545949075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45979.465545949075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45979.465545949075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45979.465545949075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45979.465545949075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45979.465545949075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45979.465545949075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45979.465545949075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45979.465545949075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45979.465545949075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45979.465545949075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45979.465545949075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45979.465545949075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45979.465545949075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45979.465545949075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45979.465545949075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45979.465545949075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45979.465545949075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45979.465545949075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45979.465545949075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45979.465545949075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45979.465545949075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45979.465545949075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45979.465545949075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45979.465545949075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45979.465545949075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45979.465545949075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45979.465545949075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1">IFERROR(NOW()-F81,"")</f>
        <v>45979.465545949075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45979.465545949075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45979.465545949075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45979.465545949075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45979.465545949075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45979.465545949075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45979.465545949075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45979.465545949075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45979.465545949075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45979.465545949075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45979.465545949075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45979.465545949075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45979.465545949075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45979.465545949075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45979.465545949075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45979.465545949075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45979.465545949075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45979.465545949075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45979.465545949075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45979.465545949075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45979.465545949075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45979.465545949075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45979.465545949075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45979.465545949075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45979.465545949075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45979.465545949075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45979.465545949075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45979.465545949075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45979.465545949075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45979.465545949075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45979.465545949075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45979.465545949075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45979.465545949075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45979.465545949075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45979.465545949075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45979.465545949075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45979.465545949075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45979.465545949075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45979.465545949075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45979.465545949075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45979.465545949075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45979.465545949075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45979.465545949075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45979.465545949075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45979.465545949075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45979.465545949075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45979.465545949075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45979.465545949075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45979.465545949075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45979.465545949075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45979.465545949075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45979.465545949075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45979.465545949075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45979.465545949075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45979.465545949075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45979.465545949075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45979.465545949075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45979.465545949075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45979.465545949075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45979.465545949075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45979.465545949075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45979.465545949075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45979.465545949075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45979.465545949075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2">IFERROR(NOW()-F145,"")</f>
        <v>45979.465545949075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45979.465545949075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45979.465545949075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45979.465545949075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45979.465545949075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45979.465545949075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45979.465545949075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45979.465545949075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45979.465545949075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45979.465545949075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45979.465545949075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45979.465545949075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45979.465545949075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45979.465545949075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45979.465545949075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45979.465545949075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45979.465545949075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45979.465545949075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45979.465545949075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45979.465545949075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45979.465545949075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45979.465545949075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45979.465545949075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45979.465545949075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45979.465545949075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45979.465545949075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45979.465545949075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45979.465545949075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45979.465545949075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45979.465545949075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45979.465545949075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45979.465545949075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45979.465545949075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45979.465545949075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45979.465545949075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45979.465545949075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45979.465545949075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45979.465545949075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45979.465545949075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45979.465545949075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45979.465545949075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45979.465545949075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45979.465545949075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45979.465545949075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45979.465545949075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45979.465545949075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45979.465545949075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45979.465545949075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45979.465545949075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45979.465545949075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45979.465545949075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45979.465545949075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45979.465545949075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45979.465545949075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45979.465545949075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45979.465545949075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45979.465545949075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45979.465545949075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45979.465545949075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45979.465545949075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45979.465545949075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45979.465545949075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45979.465545949075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45979.465545949075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3">IFERROR(NOW()-F209,"")</f>
        <v>45979.465545949075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45979.465545949075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45979.465545949075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45979.465545949075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45979.465545949075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45979.465545949075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45979.465545949075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45979.465545949075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45979.465545949075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45979.465545949075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45979.465545949075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45979.465545949075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45979.465545949075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45979.465545949075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45979.465545949075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45979.465545949075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45979.465545949075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45979.465545949075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45979.465545949075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45979.465545949075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45979.465545949075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45979.465545949075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45979.465545949075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45979.465545949075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45979.465545949075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45979.465545949075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45979.465545949075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45979.465545949075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45979.465545949075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45979.465545949075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45979.465545949075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45979.465545949075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45979.465545949075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45979.465545949075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45979.465545949075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45979.465545949075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45979.465545949075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45979.465545949075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45979.465545949075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45979.465545949075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45979.465545949075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45979.465545949075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45979.465545949075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45979.465545949075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45979.465545949075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45979.465545949075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45979.465545949075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45979.465545949075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45979.465545949075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45979.465545949075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45979.465545949075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45979.465545949075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45979.465545949075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45979.465545949075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45979.465545949075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45979.465545949075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45979.465545949075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45979.465545949075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45979.465545949075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45979.465545949075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45979.465545949075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45979.465545949075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45979.465545949075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45979.465545949075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4">IFERROR(NOW()-F273,"")</f>
        <v>45979.465545949075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45979.465545949075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45979.465545949075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45979.465545949075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45979.465545949075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45979.465545949075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45979.465545949075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45979.465545949075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45979.465545949075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45979.465545949075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45979.465545949075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45979.465545949075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45979.465545949075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45979.465545949075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45979.465545949075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45979.465545949075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45979.465545949075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45979.465545949075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45979.465545949075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45979.465545949075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45979.465545949075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45979.465545949075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45979.465545949075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45979.465545949075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45979.465545949075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45979.465545949075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45979.465545949075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45979.465545949075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45979.465545949075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45979.465545949075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45979.465545949075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45979.465545949075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45979.465545949075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45979.465545949075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45979.465545949075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45979.465545949075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45979.465545949075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45979.465545949075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45979.465545949075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45979.465545949075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45979.465545949075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45979.465545949075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45979.465545949075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45979.465545949075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45979.465545949075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45979.465545949075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45979.465545949075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45979.465545949075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45979.465545949075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45979.465545949075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45979.465545949075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45979.465545949075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45979.465545949075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45979.465545949075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45979.465545949075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45979.465545949075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45979.465545949075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45979.465545949075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45979.465545949075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45979.465545949075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45979.465545949075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45979.465545949075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45979.465545949075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45979.465545949075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5">IFERROR(NOW()-F337,"")</f>
        <v>45979.465545949075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45979.465545949075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45979.465545949075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45979.465545949075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45979.465545949075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45979.465545949075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45979.465545949075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45979.465545949075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45979.465545949075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45979.465545949075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45979.465545949075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45979.465545949075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45979.465545949075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45979.465545949075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45979.465545949075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45979.465545949075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45979.465545949075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45979.465545949075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45979.465545949075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45979.465545949075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45979.465545949075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45979.465545949075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45979.465545949075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45979.465545949075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45979.465545949075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45979.465545949075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45979.465545949075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45979.465545949075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45979.465545949075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45979.465545949075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45979.465545949075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45979.465545949075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45979.465545949075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45979.465545949075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45979.465545949075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45979.465545949075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45979.465545949075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45979.465545949075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45979.465545949075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45979.465545949075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45979.465545949075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45979.465545949075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45979.465545949075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45979.465545949075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45979.465545949075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45979.465545949075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45979.465545949075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45979.465545949075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45979.465545949075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45979.465545949075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45979.465545949075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45979.465545949075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45979.465545949075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45979.465545949075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45979.465545949075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45979.465545949075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45979.465545949075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45979.465545949075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45979.465545949075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45979.465545949075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45979.465545949075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45979.465545949075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45979.465545949075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45979.465545949075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64" ca="1" si="6">IFERROR(NOW()-F401,"")</f>
        <v>45979.465545949075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45979.465545949075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45979.465545949075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45979.465545949075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45979.465545949075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45979.465545949075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45979.465545949075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45979.465545949075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45979.465545949075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45979.465545949075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45979.465545949075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45979.465545949075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45979.465545949075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45979.465545949075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45979.465545949075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45979.465545949075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45979.465545949075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45979.465545949075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45979.465545949075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45979.465545949075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45979.465545949075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45979.465545949075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45979.465545949075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45979.465545949075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45979.465545949075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45979.465545949075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45979.465545949075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45979.465545949075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45979.465545949075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45979.465545949075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45979.465545949075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45979.465545949075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45979.465545949075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45979.465545949075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45979.465545949075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45979.465545949075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45979.465545949075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45979.465545949075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45979.465545949075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45979.465545949075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45979.465545949075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45979.465545949075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45979.465545949075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45979.465545949075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45979.465545949075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45979.465545949075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45979.465545949075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45979.465545949075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45979.465545949075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45979.465545949075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45979.465545949075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45979.465545949075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45979.465545949075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45979.465545949075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45979.465545949075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45979.465545949075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45979.465545949075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45979.465545949075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45979.465545949075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45979.465545949075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45979.465545949075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45979.465545949075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45979.465545949075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45979.465545949075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ref="G465:G510" ca="1" si="7">IFERROR(NOW()-F465,"")</f>
        <v>45979.465545949075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45979.465545949075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45979.465545949075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45979.465545949075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45979.465545949075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45979.465545949075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45979.465545949075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45979.465545949075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45979.465545949075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45979.465545949075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45979.465545949075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45979.465545949075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45979.465545949075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45979.465545949075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45979.465545949075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45979.465545949075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45979.465545949075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45979.465545949075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45979.465545949075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45979.465545949075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45979.465545949075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45979.465545949075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45979.465545949075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45979.465545949075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45979.465545949075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45979.465545949075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45979.465545949075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45979.465545949075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45979.465545949075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45979.465545949075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45979.465545949075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45979.465545949075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45979.465545949075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45979.465545949075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45979.465545949075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45979.465545949075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45979.465545949075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45979.465545949075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45979.465545949075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45979.465545949075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45979.465545949075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45979.465545949075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45979.465545949075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45979.465545949075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45979.465545949075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45979.465545949075</v>
      </c>
      <c r="H510" s="95"/>
      <c r="I510" s="113" t="str">
        <f>IFERROR(VLOOKUP(D510,DB!A:F,6,0),"")</f>
        <v/>
      </c>
      <c r="J510" s="113" t="str">
        <f>IFERROR(VLOOKUP(D510,DB!A:G,7,0),"")</f>
        <v/>
      </c>
      <c r="K510" s="97"/>
      <c r="L510" s="91" t="str">
        <f>IFERROR(VLOOKUP(D510,DB!A:I,9,0),"")</f>
        <v/>
      </c>
    </row>
  </sheetData>
  <dataValidations count="2">
    <dataValidation allowBlank="1" showInputMessage="1" showErrorMessage="1" sqref="E1" xr:uid="{A4F81451-56CC-4543-9497-104C4E44EE4B}"/>
    <dataValidation type="list" allowBlank="1" showInputMessage="1" showErrorMessage="1" sqref="E2:E5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87.633485763886711</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53.276668634258385</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30.804434837962617</v>
      </c>
      <c r="H4" s="110">
        <v>45948.661111111112</v>
      </c>
      <c r="I4" s="109" t="str">
        <f>IFERROR(VLOOKUP(D4,DB!A:F,6,0),"")</f>
        <v>SCECO</v>
      </c>
      <c r="J4" s="109" t="str">
        <f>IFERROR(VLOOKUP(D4,DB!A:G,7,0),"")</f>
        <v>Dead</v>
      </c>
      <c r="K4" s="109" t="s">
        <v>39129</v>
      </c>
      <c r="L4" s="109" t="str">
        <f>IFERROR(VLOOKUP(D4,DB!A:I,9,0),"")</f>
        <v>Latis</v>
      </c>
    </row>
    <row r="5" spans="1:13">
      <c r="A5" s="109" t="s">
        <v>39130</v>
      </c>
      <c r="B5" s="109" t="str">
        <f>IFERROR(VLOOKUP(D5,DB!A:K,11,0),"")</f>
        <v>R5</v>
      </c>
      <c r="C5" s="109">
        <v>1</v>
      </c>
      <c r="D5" s="109" t="s">
        <v>33371</v>
      </c>
      <c r="E5" s="109" t="s">
        <v>39021</v>
      </c>
      <c r="F5" s="135">
        <v>45977.514803240738</v>
      </c>
      <c r="G5" s="111">
        <f ca="1">IFERROR(NOW()-F5,"")</f>
        <v>1.9507427083372022</v>
      </c>
      <c r="H5" s="135">
        <v>45977.468807870369</v>
      </c>
      <c r="I5" s="109" t="str">
        <f>IFERROR(VLOOKUP(D5,DB!A:F,6,0),"")</f>
        <v>SCECO</v>
      </c>
      <c r="J5" s="109" t="str">
        <f>IFERROR(VLOOKUP(D5,DB!A:G,7,0),"")</f>
        <v>Weak</v>
      </c>
      <c r="K5" s="109" t="s">
        <v>39131</v>
      </c>
      <c r="L5" s="109" t="str">
        <f>IFERROR(VLOOKUP(D5,DB!A:I,9,0),"")</f>
        <v>Latis</v>
      </c>
    </row>
    <row r="6" spans="1:13">
      <c r="A6" s="109"/>
      <c r="B6" s="109" t="str">
        <f>IFERROR(VLOOKUP(D6,DB!A:K,11,0),"")</f>
        <v/>
      </c>
      <c r="C6" s="109"/>
      <c r="D6" s="109"/>
      <c r="E6" s="109"/>
      <c r="F6" s="109"/>
      <c r="G6" s="111">
        <f ca="1">IFERROR(NOW()-F6,"")</f>
        <v>45979.465545949075</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45979.465545949075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45979.465545949075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45979.465545949075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45979.465545949075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45979.465545949075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45979.465545949075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45979.465545949075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45979.465545949075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45979.465545949075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45979.465545949075</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45979.465545949075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45979.465545949075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45979.465545949075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45979.465545949075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45979.465545949075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45979.465545949075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45979.465545949075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45979.465545949075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45979.465545949075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45979.465545949075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45979.465545949075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45979.465545949075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45979.465545949075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45979.465545949075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45979.465545949075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45979.465545949075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45979.465545949075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45979.465545949075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45979.465545949075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45979.465545949075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45979.465545949075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45979.465545949075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45979.465545949075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45979.465545949075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45979.465545949075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45979.465545949075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45979.465545949075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45979.465545949075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45979.465545949075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45979.465545949075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45979.465545949075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45979.465545949075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45979.465545949075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45979.465545949075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45979.465545949075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45979.465545949075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45979.465545949075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45979.465545949075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45979.465545949075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45979.465545949075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45979.465545949075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45979.465545949075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45979.465545949075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45979.465545949075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45979.465545949075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45979.465545949075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45979.465545949075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45979.465545949075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45979.465545949075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45979.465545949075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45979.465545949075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45979.465545949075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45979.465545949075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45979.465545949075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45979.465545949075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45979.465545949075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45979.465545949075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45979.465545949075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45979.465545949075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45979.465545949075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45979.465545949075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45979.465545949075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45979.465545949075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45979.465545949075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45979.465545949075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45979.465545949075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45979.465545949075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45979.465545949075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45979.465545949075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45979.465545949075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45979.465545949075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45979.465545949075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45979.465545949075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45979.465545949075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45979.465545949075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45979.465545949075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45979.465545949075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45979.465545949075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45979.465545949075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45979.465545949075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45979.465545949075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45979.465545949075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45979.465545949075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45979.465545949075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45979.465545949075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45979.465545949075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45979.465545949075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45979.465545949075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45979.465545949075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45979.465545949075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45979.465545949075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45979.465545949075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45979.465545949075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45979.465545949075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45979.465545949075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45979.465545949075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45979.465545949075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45979.465545949075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45979.465545949075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45979.465545949075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45979.465545949075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45979.465545949075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45979.465545949075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45979.465545949075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45979.465545949075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45979.465545949075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45979.465545949075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45979.465545949075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45979.465545949075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45979.465545949075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45979.465545949075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45979.465545949075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45979.465545949075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45979.465545949075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45979.465545949075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45979.465545949075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45979.465545949075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45979.465545949075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45979.465545949075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45979.465545949075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45979.465545949075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45979.465545949075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45979.465545949075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45979.465545949075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45979.465545949075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45979.465545949075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45979.465545949075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45979.465545949075</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45979.465545949075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45979.465545949075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45979.465545949075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45979.465545949075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45979.465545949075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45979.465545949075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45979.465545949075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45979.465545949075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45979.465545949075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45979.465545949075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45979.465545949075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45979.465545949075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45979.465545949075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45979.465545949075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45979.465545949075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45979.465545949075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45979.465545949075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45979.465545949075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45979.465545949075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45979.465545949075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45979.465545949075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45979.465545949075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45979.465545949075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45979.465545949075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45979.465545949075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45979.465545949075</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45979.465545949075</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45979.465545949075</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1"/>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37390</v>
      </c>
      <c r="E2" s="109" t="s">
        <v>39021</v>
      </c>
      <c r="F2" s="121">
        <v>45979.422094907408</v>
      </c>
      <c r="G2" s="104">
        <f t="shared" ref="G2:G47" ca="1" si="0">IFERROR(NOW()-F2,"-")</f>
        <v>4.3451041667140089E-2</v>
      </c>
      <c r="H2" s="121">
        <v>45979.422094907408</v>
      </c>
      <c r="I2" s="119" t="str">
        <f>IFERROR(VLOOKUP(D2,DB!A:F,6,0),"")</f>
        <v>Generator-SG</v>
      </c>
      <c r="J2" s="119" t="str">
        <f>IFERROR(VLOOKUP(D2,DB!A:G,7,0),"")</f>
        <v>Vandalized</v>
      </c>
      <c r="K2" s="122" t="s">
        <v>39133</v>
      </c>
      <c r="L2" s="123" t="str">
        <f>IFERROR(VLOOKUP(D2,DB!A:I,9,0),"")</f>
        <v>Latis</v>
      </c>
    </row>
    <row r="3" spans="1:16382" ht="31.5" customHeight="1">
      <c r="A3" s="118"/>
      <c r="B3" s="119" t="str">
        <f>IFERROR(VLOOKUP(D3,DB!A:K,11,0),"")</f>
        <v/>
      </c>
      <c r="C3" s="120"/>
      <c r="D3" s="119"/>
      <c r="E3" s="109"/>
      <c r="F3" s="121"/>
      <c r="G3" s="104">
        <f t="shared" ca="1" si="0"/>
        <v>45979.465545949075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45979.465545949075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45979.465545949075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45979.465545949075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45979.465545949075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45979.465545949075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45979.465545949075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45979.465545949075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45979.465545949075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45979.465545949075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45979.465545949075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45979.465545949075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45979.465545949075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45979.465545949075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45979.465545949075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45979.465545949075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45979.465545949075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45979.465545949075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45979.465545949075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45979.465545949075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45979.465545949075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45979.465545949075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45979.465545949075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45979.465545949075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45979.465545949075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45979.465545949075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45979.465545949075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45979.465545949075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45979.465545949075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45979.465545949075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45979.465545949075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45979.465545949075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45979.465545949075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45979.465545949075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45979.465545949075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45979.465545949075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45979.465545949075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45979.465545949075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45979.465545949075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45979.465545949075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45979.465545949075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45979.465545949075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45979.465545949075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45979.465545949075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45979.465545949075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ref="G48:G81" ca="1" si="1">IFERROR(NOW()-F48,"-")</f>
        <v>45979.465545949075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45979.465545949075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45979.465545949075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45979.465545949075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45979.465545949075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45979.465545949075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45979.465545949075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45979.465545949075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45979.465545949075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45979.465545949075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45979.465545949075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45979.465545949075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45979.465545949075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45979.465545949075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45979.465545949075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45979.465545949075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45979.465545949075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45979.465545949075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45979.465545949075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45979.465545949075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45979.465545949075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45979.465545949075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45979.465545949075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45979.465545949075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45979.465545949075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45979.465545949075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45979.465545949075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45979.465545949075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45979.465545949075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45979.465545949075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45979.465545949075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45979.465545949075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45979.465545949075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45979.465545949075</v>
      </c>
      <c r="H81" s="121"/>
      <c r="I81" s="119" t="str">
        <f>IFERROR(VLOOKUP(D81,DB!A:F,6,0),"")</f>
        <v/>
      </c>
      <c r="J81" s="119" t="str">
        <f>IFERROR(VLOOKUP(D81,DB!A:G,7,0),"")</f>
        <v/>
      </c>
      <c r="K81" s="122"/>
      <c r="L81" s="123" t="str">
        <f>IFERROR(VLOOKUP(D81,DB!A:I,9,0),"")</f>
        <v/>
      </c>
    </row>
  </sheetData>
  <dataValidations count="2">
    <dataValidation allowBlank="1" showInputMessage="1" showErrorMessage="1" sqref="E1" xr:uid="{9E1BC488-8814-4F8A-8DBE-742B3278AB71}"/>
    <dataValidation type="list" allowBlank="1" showInputMessage="1" showErrorMessage="1" sqref="E2:E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2025-11-18T08:12:32Z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