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43" documentId="120_S{2AC9BD13-BADA-5192-A53E-5A8FF88502F6}" xr6:coauthVersionLast="47" xr6:coauthVersionMax="47" xr10:uidLastSave="{8BA8F66E-CD17-4AD9-B4E6-F0E92DB1CD05}"/>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<sst xmlns="http://schemas.openxmlformats.org/spreadsheetml/2006/main" count="180275" uniqueCount="39123">
  <si>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</si>
  <si>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</si>
  <si>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</si>
  <si>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</si>
  <si>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</si>
  <si>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</si>
  <si>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</si>
  <si>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</si>
  <si>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</si>
  <si>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</si>
  <si>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</si>
  <si>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</si>
  <si>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</si>
  <si>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</si>
  <si>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</si>
  <si>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</si>
  <si>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</si>
  <si>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</si>
  <si>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</si>
  <si>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</si>
  <si>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</si>
  <si>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</si>
  <si>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</si>
  <si>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</si>
  <si>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</si>
  <si>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</si>
  <si>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</si>
  <si>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</si>
  <si>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</si>
  <si>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</si>
  <si>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</si>
  <si>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</si>
  <si>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</si>
  <si>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</si>
  <si>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</si>
  <si>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</si>
  <si>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</si>
  <si>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</si>
  <si>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</si>
  <si>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</si>
  <si>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</si>
  <si>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</si>
  <si>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</si>
  <si>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</si>
  <si>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</si>
  <si>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</si>
  <si>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</si>
  <si>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</si>
  <si>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</si>
  <si>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</si>
  <si>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</si>
  <si>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</si>
  <si>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</si>
  <si>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</si>
  <si>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</si>
  <si>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</si>
  <si>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</si>
  <si>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</si>
  <si>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</si>
  <si>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</si>
  <si>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</si>
  <si>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</si>
  <si>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</si>
  <si>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</si>
  <si>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</si>
  <si>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</si>
  <si>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</si>
  <si>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</si>
  <si>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</si>
  <si>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</si>
  <si>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</si>
  <si>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</si>
  <si>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</si>
  <si>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</si>
  <si>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</si>
  <si>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</si>
  <si>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</si>
  <si>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</si>
  <si>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</si>
  <si>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</si>
  <si>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</si>
  <si>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</si>
  <si>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</si>
  <si>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</si>
  <si>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</si>
  <si>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</si>
  <si>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</si>
  <si>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</si>
  <si>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</si>
  <si>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</si>
  <si>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</si>
  <si>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</si>
  <si>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</si>
  <si>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</si>
  <si>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</si>
  <si>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</si>
  <si>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</si>
  <si>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</si>
  <si>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</si>
  <si>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</si>
  <si>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</si>
  <si>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</si>
  <si>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</si>
  <si>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</si>
  <si>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</si>
  <si>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</si>
  <si>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</si>
  <si>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</si>
  <si>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</si>
  <si>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</si>
  <si>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</si>
  <si>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</si>
  <si>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</si>
  <si>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</si>
  <si>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</si>
  <si>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</si>
  <si>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</si>
  <si>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</si>
  <si>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</si>
  <si>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</si>
  <si>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</si>
  <si>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</si>
  <si>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</si>
  <si>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</si>
  <si>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</si>
  <si>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</si>
  <si>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</si>
  <si>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</si>
  <si>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</si>
  <si>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</si>
  <si>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</si>
  <si>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</si>
  <si>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</si>
  <si>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</si>
  <si>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</si>
  <si>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</si>
  <si>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</si>
  <si>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</si>
  <si>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</si>
  <si>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</si>
  <si>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</si>
  <si>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</si>
  <si>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</si>
  <si>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</si>
  <si>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</si>
  <si>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</si>
  <si>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</si>
  <si>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</si>
  <si>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</si>
  <si>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</si>
  <si>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</si>
  <si>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</si>
  <si>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</si>
  <si>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</si>
  <si>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</si>
  <si>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</si>
  <si>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</si>
  <si>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</si>
  <si>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</si>
  <si>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</si>
  <si>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</si>
  <si>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</si>
  <si>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</si>
  <si>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</si>
  <si>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</si>
  <si>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</si>
  <si>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</si>
  <si>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</si>
  <si>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</si>
  <si>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</si>
  <si>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</si>
  <si>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</si>
  <si>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</si>
  <si>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</si>
  <si>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</si>
  <si>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</si>
  <si>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</si>
  <si>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</si>
  <si>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</si>
  <si>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</si>
  <si>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</si>
  <si>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</si>
  <si>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</si>
  <si>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</si>
  <si>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</si>
  <si>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</si>
  <si>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</si>
  <si>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</si>
  <si>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</si>
  <si>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</si>
  <si>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</si>
  <si>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</si>
  <si>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</si>
  <si>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</si>
  <si>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</si>
  <si>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</si>
  <si>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</si>
  <si>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</si>
  <si>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</si>
  <si>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</si>
  <si>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</si>
  <si>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</si>
  <si>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</si>
  <si>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</si>
  <si>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</si>
  <si>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</si>
  <si>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</si>
  <si>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</si>
  <si>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</si>
  <si>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</si>
  <si>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</si>
  <si>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</si>
  <si>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</si>
  <si>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</si>
  <si>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</si>
  <si>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</si>
  <si>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</si>
  <si>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</si>
  <si>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</si>
  <si>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</si>
  <si>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</si>
  <si>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</si>
  <si>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</si>
  <si>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</si>
  <si>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</si>
  <si>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</si>
  <si>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</si>
  <si>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</si>
  <si>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</si>
  <si>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</si>
  <si>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</si>
  <si>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</si>
  <si>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</si>
  <si>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</si>
  <si>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</si>
  <si>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</si>
  <si>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</si>
  <si>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</si>
  <si>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</si>
  <si>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</si>
  <si>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</si>
  <si>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</si>
  <si>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</si>
  <si>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</si>
  <si>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</si>
  <si>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</si>
  <si>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</si>
  <si>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</si>
  <si>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</si>
  <si>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</si>
  <si>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</si>
  <si>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</si>
  <si>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</si>
  <si>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</si>
  <si>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</si>
  <si>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</si>
  <si>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</si>
  <si>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</si>
  <si>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</si>
  <si>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</si>
  <si>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</si>
  <si>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</si>
  <si>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</si>
  <si>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</si>
  <si>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</si>
  <si>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</si>
  <si>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</si>
  <si>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</si>
  <si>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</si>
  <si>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</si>
  <si>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</si>
  <si>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</si>
  <si>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</si>
  <si>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</si>
  <si>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</si>
  <si>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</si>
  <si>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</si>
  <si>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</si>
  <si>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</si>
  <si>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</si>
  <si>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</si>
  <si>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</si>
  <si>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</si>
  <si>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</si>
  <si>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</si>
  <si>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</si>
  <si>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</si>
  <si>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</si>
  <si>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</si>
  <si>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</si>
  <si>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</si>
  <si>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</si>
  <si>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</si>
  <si>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</si>
  <si>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</si>
  <si>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</si>
  <si>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</si>
  <si>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</si>
  <si>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</si>
  <si>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</si>
  <si>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</si>
  <si>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</si>
  <si>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</si>
  <si>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</si>
  <si>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</si>
  <si>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</si>
  <si>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</si>
  <si>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</si>
  <si>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</si>
  <si>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</si>
  <si>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</si>
  <si>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</si>
  <si>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</si>
  <si>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</si>
  <si>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</si>
  <si>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</si>
  <si>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</si>
  <si>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</si>
  <si>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</si>
  <si>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</si>
  <si>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</si>
  <si>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</si>
  <si>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</si>
  <si>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</si>
  <si>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</si>
  <si>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</si>
  <si>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</si>
  <si>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</si>
  <si>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</si>
  <si>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</si>
  <si>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</si>
  <si>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</si>
  <si>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</si>
  <si>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</si>
  <si>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</si>
  <si>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</si>
  <si>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</si>
  <si>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</si>
  <si>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</si>
  <si>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</si>
  <si>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</si>
  <si>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</si>
  <si>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</si>
  <si>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</si>
  <si>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</si>
  <si>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</si>
  <si>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</si>
  <si>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</si>
  <si>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</si>
  <si>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</si>
  <si>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</si>
  <si>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</si>
  <si>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</si>
  <si>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</si>
  <si>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</si>
  <si>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</si>
  <si>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</si>
  <si>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</si>
  <si>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</si>
  <si>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</si>
  <si>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</si>
  <si>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</si>
  <si>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</si>
  <si>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</si>
  <si>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</si>
  <si>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</si>
  <si>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</si>
  <si>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</si>
  <si>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</si>
  <si>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</si>
  <si>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</si>
  <si>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</si>
  <si>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</si>
  <si>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</si>
  <si>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</si>
  <si>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</si>
  <si>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</si>
  <si>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</si>
  <si>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</si>
  <si>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</si>
  <si>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</si>
  <si>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</si>
  <si>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</si>
  <si>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</si>
  <si>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</si>
  <si>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</si>
  <si>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</si>
  <si>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</si>
  <si>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</si>
  <si>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</si>
  <si>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</si>
  <si>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</si>
  <si>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</si>
  <si>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</si>
  <si>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</si>
  <si>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</si>
  <si>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</si>
  <si>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</si>
  <si>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</si>
  <si>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</si>
  <si>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</si>
  <si>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</si>
  <si>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</si>
  <si>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</si>
  <si>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</si>
  <si>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</si>
  <si>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</si>
  <si>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</si>
  <si>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</si>
  <si>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</si>
  <si>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</si>
  <si>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</si>
  <si>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</si>
  <si>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</si>
  <si>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</si>
  <si>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</si>
  <si>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</si>
  <si>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</si>
  <si>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</si>
  <si>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</si>
  <si>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</si>
  <si>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</si>
  <si>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</si>
  <si>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</si>
  <si>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</si>
  <si>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</si>
  <si>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</si>
  <si>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</si>
  <si>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</si>
  <si>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</si>
  <si>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</si>
  <si>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</si>
  <si>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</si>
  <si>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</si>
  <si>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</si>
  <si>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</si>
  <si>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</si>
  <si>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</si>
  <si>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</si>
  <si>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</si>
  <si>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</si>
  <si>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</si>
  <si>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</si>
  <si>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</si>
  <si>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</si>
  <si>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</si>
  <si>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</si>
  <si>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</si>
  <si>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</si>
  <si>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</si>
  <si>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</si>
  <si>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</si>
  <si>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</si>
  <si>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</si>
  <si>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</si>
  <si>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</si>
  <si>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</si>
  <si>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</si>
  <si>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</si>
  <si>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</si>
  <si>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</si>
  <si>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</si>
  <si>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</si>
  <si>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</si>
  <si>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</si>
  <si>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</si>
  <si>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</si>
  <si>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</si>
  <si>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</si>
  <si>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</si>
  <si>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</si>
  <si>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</si>
  <si>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</si>
  <si>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</si>
  <si>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</si>
  <si>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</si>
  <si>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</si>
  <si>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</si>
  <si>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</si>
  <si>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</si>
  <si>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</si>
  <si>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</si>
  <si>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</si>
  <si>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</si>
  <si>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</si>
  <si>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</si>
  <si>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</si>
  <si>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</si>
  <si>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</si>
  <si>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</si>
  <si>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</si>
  <si>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</si>
  <si>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</si>
  <si>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</si>
  <si>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</si>
  <si>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</si>
  <si>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</si>
  <si>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</si>
  <si>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</si>
  <si>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</si>
  <si>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</si>
  <si>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</si>
  <si>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</si>
  <si>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</si>
  <si>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</si>
  <si>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</si>
  <si>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</si>
  <si>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</si>
  <si>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</si>
  <si>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</si>
  <si>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</si>
  <si>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</si>
  <si>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</si>
  <si>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</si>
  <si>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</si>
  <si>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</si>
  <si>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</si>
  <si>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</si>
  <si>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</si>
  <si>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</si>
  <si>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</si>
  <si>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</si>
  <si>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</si>
  <si>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</si>
  <si>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</si>
  <si>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</si>
  <si>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</si>
  <si>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</si>
  <si>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</si>
  <si>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</si>
  <si>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</si>
  <si>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</si>
  <si>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</si>
  <si>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</si>
  <si>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</si>
  <si>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</si>
  <si>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</si>
  <si>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</si>
  <si>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</si>
  <si>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</si>
  <si>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</si>
  <si>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</si>
  <si>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</si>
  <si>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</si>
  <si>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</si>
  <si>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</si>
  <si>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</si>
  <si>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</si>
  <si>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</si>
  <si>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</si>
  <si>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</si>
  <si>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</si>
  <si>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</si>
  <si>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</si>
  <si>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</si>
  <si>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</si>
  <si>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</si>
  <si>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</si>
  <si>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</si>
  <si>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</si>
  <si>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</si>
  <si>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</si>
  <si>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</si>
  <si>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</si>
  <si>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</si>
  <si>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</si>
  <si>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</si>
  <si>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</si>
  <si>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</si>
  <si>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</si>
  <si>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</si>
  <si>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</si>
  <si>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</si>
  <si>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</si>
  <si>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</si>
  <si>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</si>
  <si>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</si>
  <si>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</si>
  <si>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</si>
  <si>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</si>
  <si>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</si>
  <si>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</si>
  <si>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</si>
  <si>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</si>
  <si>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</si>
  <si>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</si>
  <si>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</si>
  <si>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</si>
  <si>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</si>
  <si>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</si>
  <si>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</si>
  <si>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</si>
  <si>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</si>
  <si>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</si>
  <si>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</si>
  <si>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</si>
  <si>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</si>
  <si>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</si>
  <si>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</si>
  <si>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</si>
  <si>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</si>
  <si>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</si>
  <si>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</si>
  <si>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</si>
  <si>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</si>
  <si>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</si>
  <si>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</si>
  <si>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</si>
  <si>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</si>
  <si>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</si>
  <si>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</si>
  <si>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</si>
  <si>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</si>
  <si>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</si>
  <si>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</si>
  <si>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</si>
  <si>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</si>
  <si>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</si>
  <si>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</si>
  <si>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</si>
  <si>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</si>
  <si>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</si>
  <si>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</si>
  <si>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</si>
  <si>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</si>
  <si>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</si>
  <si>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</si>
  <si>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</si>
  <si>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</si>
  <si>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</si>
  <si>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</si>
  <si>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</si>
  <si>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</si>
  <si>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</si>
  <si>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</si>
  <si>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</si>
  <si>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</si>
  <si>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</si>
  <si>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</si>
  <si>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</si>
  <si>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</si>
  <si>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</si>
  <si>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</si>
  <si>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</si>
  <si>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</si>
  <si>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</si>
  <si>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</si>
  <si>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</si>
  <si>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</si>
  <si>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</si>
  <si>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</si>
  <si>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</si>
  <si>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</si>
  <si>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</si>
  <si>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</si>
  <si>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</si>
  <si>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</si>
  <si>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</si>
  <si>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</si>
  <si>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</si>
  <si>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</si>
  <si>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</si>
  <si>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</si>
  <si>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</si>
  <si>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</si>
  <si>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</si>
  <si>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</si>
  <si>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</si>
  <si>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</si>
  <si>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</si>
  <si>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</si>
  <si>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</si>
  <si>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</si>
  <si>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</si>
  <si>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</si>
  <si>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</si>
  <si>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</si>
  <si>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</si>
  <si>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</si>
  <si>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</si>
  <si>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</si>
  <si>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</si>
  <si>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</si>
  <si>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</si>
  <si>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</si>
  <si>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</si>
  <si>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</si>
  <si>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</si>
  <si>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</si>
  <si>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</si>
  <si>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</si>
  <si>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</si>
  <si>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</si>
  <si>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</si>
  <si>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</si>
  <si>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</si>
  <si>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</si>
  <si>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</si>
  <si>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</si>
  <si>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</si>
  <si>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</si>
  <si>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</si>
  <si>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</si>
  <si>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</si>
  <si>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</si>
  <si>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</si>
  <si>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</si>
  <si>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</si>
  <si>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</si>
  <si>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</si>
  <si>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</si>
  <si>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</si>
  <si>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</si>
  <si>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</si>
  <si>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</si>
  <si>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</si>
  <si>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</si>
  <si>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</si>
  <si>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</si>
  <si>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</si>
  <si>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</si>
  <si>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</si>
  <si>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</si>
  <si>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</si>
  <si>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</si>
  <si>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</si>
  <si>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</si>
  <si>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</si>
  <si>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</si>
  <si>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</si>
  <si>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</si>
  <si>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</si>
  <si>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</si>
  <si>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</si>
  <si>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</si>
  <si>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</si>
  <si>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</si>
  <si>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</si>
  <si>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</si>
  <si>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</si>
  <si>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</si>
  <si>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</si>
  <si>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</si>
  <si>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</si>
  <si>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</si>
  <si>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</si>
  <si>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</si>
  <si>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</si>
  <si>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</si>
  <si>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</si>
  <si>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</si>
  <si>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</si>
  <si>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</si>
  <si>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</si>
  <si>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</si>
  <si>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</si>
  <si>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</si>
  <si>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</si>
  <si>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</si>
  <si>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</si>
  <si>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</si>
  <si>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</si>
  <si>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</si>
  <si>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</si>
  <si>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</si>
  <si>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</si>
  <si>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</si>
  <si>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</si>
  <si>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</si>
  <si>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</si>
  <si>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</si>
  <si>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</si>
  <si>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</si>
  <si>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</si>
  <si>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</si>
  <si>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</si>
  <si>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</si>
  <si>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</si>
  <si>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</si>
  <si>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</si>
  <si>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</si>
  <si>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</si>
  <si>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</si>
  <si>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</si>
  <si>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</si>
  <si>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</si>
  <si>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</si>
  <si>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</si>
  <si>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</si>
  <si>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</si>
  <si>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</si>
  <si>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</si>
  <si>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</si>
  <si>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</si>
  <si>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</si>
  <si>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</si>
  <si>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</si>
  <si>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</si>
  <si>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</si>
  <si>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</si>
  <si>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</si>
  <si>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</si>
  <si>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</si>
  <si>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</si>
  <si>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</si>
  <si>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</si>
  <si>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</si>
  <si>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</si>
  <si>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</si>
  <si>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</si>
  <si>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</si>
  <si>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</si>
  <si>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</si>
  <si>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</si>
  <si>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</si>
  <si>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</si>
  <si>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</si>
  <si>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</si>
  <si>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</si>
  <si>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</si>
  <si>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</si>
  <si>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</si>
  <si>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</si>
  <si>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</si>
  <si>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</si>
  <si>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</si>
  <si>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</si>
  <si>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</si>
  <si>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</si>
  <si>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</si>
  <si>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</si>
  <si>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</si>
  <si>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</si>
  <si>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</si>
  <si>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</si>
  <si>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</si>
  <si>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</si>
  <si>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</si>
  <si>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</si>
  <si>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</si>
  <si>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</si>
  <si>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</si>
  <si>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</si>
  <si>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</si>
  <si>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</si>
  <si>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</si>
  <si>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</si>
  <si>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</si>
  <si>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</si>
  <si>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</si>
  <si>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</si>
  <si>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</si>
  <si>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</si>
  <si>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</si>
  <si>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</si>
  <si>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</si>
  <si>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</si>
  <si>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</si>
  <si>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</si>
  <si>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</si>
  <si>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</si>
  <si>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</si>
  <si>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</si>
  <si>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</si>
  <si>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</si>
  <si>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</si>
  <si>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</si>
  <si>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</si>
  <si>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</si>
  <si>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</si>
  <si>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</si>
  <si>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</si>
  <si>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</si>
  <si>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</si>
  <si>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</si>
  <si>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</si>
  <si>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</si>
  <si>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</si>
  <si>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</si>
  <si>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</si>
  <si>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</si>
  <si>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</si>
  <si>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</si>
  <si>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</si>
  <si>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</si>
  <si>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</si>
  <si>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</si>
  <si>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</si>
  <si>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</si>
  <si>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</si>
  <si>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</si>
  <si>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</si>
  <si>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</si>
  <si>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</si>
  <si>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</si>
  <si>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</si>
  <si>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</si>
  <si>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</si>
  <si>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</si>
  <si>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</si>
  <si>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</si>
  <si>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</si>
  <si>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</si>
  <si>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</si>
  <si>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</si>
  <si>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</si>
  <si>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</si>
  <si>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</si>
  <si>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</si>
  <si>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</si>
  <si>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</si>
  <si>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</si>
  <si>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</si>
  <si>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</si>
  <si>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</si>
  <si>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</si>
  <si>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</si>
  <si>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</si>
  <si>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</si>
  <si>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</si>
  <si>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</si>
  <si>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</si>
  <si>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</si>
  <si>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</si>
  <si>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</si>
  <si>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</si>
  <si>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</si>
  <si>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</si>
  <si>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</si>
  <si>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</si>
  <si>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</si>
  <si>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</si>
  <si>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</si>
  <si>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</si>
  <si>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</si>
  <si>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</si>
  <si>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</si>
  <si>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</si>
  <si>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</si>
  <si>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</si>
  <si>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</si>
  <si>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</si>
  <si>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</si>
  <si>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</si>
  <si>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</si>
  <si>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</si>
  <si>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</si>
  <si>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</si>
  <si>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</si>
  <si>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</si>
  <si>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</si>
  <si>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</si>
  <si>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</si>
  <si>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</si>
  <si>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</si>
  <si>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</si>
  <si>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</si>
  <si>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</si>
  <si>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</si>
  <si>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</si>
  <si>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</si>
  <si>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</si>
  <si>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</si>
  <si>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</si>
  <si>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</si>
  <si>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</si>
  <si>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</si>
  <si>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</si>
  <si>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</si>
  <si>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</si>
  <si>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</si>
  <si>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</si>
  <si>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</si>
  <si>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</si>
  <si>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</si>
  <si>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</si>
  <si>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</si>
  <si>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</si>
  <si>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</si>
  <si>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</si>
  <si>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</si>
  <si>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</si>
  <si>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</si>
  <si>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</si>
  <si>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</si>
  <si>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</si>
  <si>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</si>
  <si>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</si>
  <si>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</si>
  <si>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</si>
  <si>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</si>
  <si>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</si>
  <si>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</si>
  <si>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</si>
  <si>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</si>
  <si>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</si>
  <si>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</si>
  <si>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</si>
  <si>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</si>
  <si>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</si>
  <si>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</si>
  <si>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</si>
  <si>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</si>
  <si>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</si>
  <si>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</si>
  <si>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</si>
  <si>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</si>
  <si>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</si>
  <si>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</si>
  <si>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</si>
  <si>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</si>
  <si>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</si>
  <si>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</si>
  <si>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</si>
  <si>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</si>
  <si>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</si>
  <si>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</si>
  <si>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</si>
  <si>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</si>
  <si>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</si>
  <si>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</si>
  <si>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</si>
  <si>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</si>
  <si>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</si>
  <si>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</si>
  <si>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</si>
  <si>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</si>
  <si>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</si>
  <si>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</si>
  <si>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</si>
  <si>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</si>
  <si>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</si>
  <si>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</si>
  <si>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</si>
  <si>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</si>
  <si>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</si>
  <si>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</si>
  <si>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</si>
  <si>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</si>
  <si>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</si>
  <si>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</si>
  <si>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</si>
  <si>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</si>
  <si>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</si>
  <si>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</si>
  <si>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</si>
  <si>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</si>
  <si>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</si>
  <si>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</si>
  <si>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</si>
  <si>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</si>
  <si>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</si>
  <si>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</si>
  <si>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</si>
  <si>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</si>
  <si>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</si>
  <si>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</si>
  <si>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</si>
  <si>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</si>
  <si>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</si>
  <si>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</si>
  <si>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</si>
  <si>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</si>
  <si>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</si>
  <si>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</si>
  <si>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</si>
  <si>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</si>
  <si>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</si>
  <si>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</si>
  <si>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</si>
  <si>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</si>
  <si>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</si>
  <si>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</si>
  <si>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</si>
  <si>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</si>
  <si>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</si>
  <si>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</si>
  <si>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</si>
  <si>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</si>
  <si>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</si>
  <si>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</si>
  <si>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</si>
  <si>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</si>
  <si>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</si>
  <si>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</si>
  <si>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</si>
  <si>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</si>
  <si>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</si>
  <si>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</si>
  <si>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</si>
  <si>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</si>
  <si>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</si>
  <si>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</si>
  <si>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</si>
  <si>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</si>
  <si>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</si>
  <si>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</si>
  <si>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</si>
  <si>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</si>
  <si>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</si>
  <si>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</si>
  <si>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</si>
  <si>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</si>
  <si>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</si>
  <si>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</si>
  <si>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</si>
  <si>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</si>
  <si>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</si>
  <si>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</si>
  <si>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</si>
  <si>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</si>
  <si>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</si>
  <si>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</si>
  <si>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</si>
  <si>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</si>
  <si>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</si>
  <si>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</si>
  <si>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</si>
  <si>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</si>
  <si>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</si>
  <si>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</si>
  <si>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</si>
  <si>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</si>
  <si>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</si>
  <si>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</si>
  <si>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</si>
  <si>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</si>
  <si>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</si>
  <si>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</si>
  <si>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</si>
  <si>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</si>
  <si>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</si>
  <si>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</si>
  <si>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</si>
  <si>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</si>
  <si>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</si>
  <si>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</si>
  <si>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</si>
  <si>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</si>
  <si>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</si>
  <si>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</si>
  <si>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</si>
  <si>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</si>
  <si>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</si>
  <si>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</si>
  <si>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</si>
  <si>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</si>
  <si>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</si>
  <si>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</si>
  <si>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</si>
  <si>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</si>
  <si>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</si>
  <si>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</si>
  <si>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</si>
  <si>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</si>
  <si>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</si>
  <si>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</si>
  <si>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</si>
  <si>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</si>
  <si>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</si>
  <si>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</si>
  <si>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</si>
  <si>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</si>
  <si>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</si>
  <si>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</si>
  <si>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</si>
  <si>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</si>
  <si>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</si>
  <si>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</si>
  <si>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</si>
  <si>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</si>
  <si>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</si>
  <si>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</si>
  <si>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</si>
  <si>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</si>
  <si>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</si>
  <si>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</si>
  <si>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</si>
  <si>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</si>
  <si>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</si>
  <si>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</si>
  <si>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</si>
  <si>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</si>
  <si>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</si>
  <si>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</si>
  <si>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</si>
  <si>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</si>
  <si>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</si>
  <si>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</si>
  <si>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</si>
  <si>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</si>
  <si>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</si>
  <si>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</si>
  <si>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</si>
  <si>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</si>
  <si>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</si>
  <si>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</si>
  <si>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</si>
  <si>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</si>
  <si>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</si>
  <si>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</si>
  <si>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</si>
  <si>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</si>
  <si>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</si>
  <si>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</si>
  <si>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</si>
  <si>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</si>
  <si>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</si>
  <si>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</si>
  <si>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</si>
  <si>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</si>
  <si>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</si>
  <si>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</si>
  <si>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</si>
  <si>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</si>
  <si>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</si>
  <si>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</si>
  <si>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</si>
  <si>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</si>
  <si>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</si>
  <si>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</si>
  <si>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</si>
  <si>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</si>
  <si>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</si>
  <si>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</si>
  <si>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</si>
  <si>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</si>
  <si>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</si>
  <si>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</si>
  <si>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</si>
  <si>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</si>
  <si>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</si>
  <si>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</si>
  <si>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</si>
  <si>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</si>
  <si>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</si>
  <si>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</si>
  <si>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</si>
  <si>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</si>
  <si>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</si>
  <si>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</si>
  <si>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</si>
  <si>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</si>
  <si>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</si>
  <si>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</si>
  <si>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</si>
  <si>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</si>
  <si>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</si>
  <si>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</si>
  <si>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</si>
  <si>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</si>
  <si>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</si>
  <si>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</si>
  <si>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</si>
  <si>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</si>
  <si>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</si>
  <si>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</si>
  <si>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</si>
  <si>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</si>
  <si>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</si>
  <si>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</si>
  <si>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</si>
  <si>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</si>
  <si>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</si>
  <si>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</si>
  <si>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</si>
  <si>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</si>
  <si>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</si>
  <si>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</si>
  <si>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</si>
  <si>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</si>
  <si>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</si>
  <si>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</si>
  <si>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</si>
  <si>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</si>
  <si>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</si>
  <si>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</si>
  <si>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</si>
  <si>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</si>
  <si>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</si>
  <si>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</si>
  <si>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</si>
  <si>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</si>
  <si>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</si>
  <si>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</si>
  <si>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</si>
  <si>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</si>
  <si>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</si>
  <si>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</si>
  <si>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</si>
  <si>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</si>
  <si>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</si>
  <si>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</si>
  <si>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</si>
  <si>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</si>
  <si>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</si>
  <si>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</si>
  <si>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</si>
  <si>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</si>
  <si>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</si>
  <si>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</si>
  <si>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</si>
  <si>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</si>
  <si>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</si>
  <si>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</si>
  <si>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</si>
  <si>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</si>
  <si>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</si>
  <si>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</si>
  <si>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</si>
  <si>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</si>
  <si>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</si>
  <si>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</si>
  <si>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</si>
  <si>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</si>
  <si>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</si>
  <si>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</si>
  <si>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</si>
  <si>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</si>
  <si>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</si>
  <si>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</si>
  <si>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</si>
  <si>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</si>
  <si>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</si>
  <si>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</si>
  <si>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</si>
  <si>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</si>
  <si>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</si>
  <si>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</si>
  <si>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</si>
  <si>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</si>
  <si>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</si>
  <si>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</si>
  <si>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</si>
  <si>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</si>
  <si>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</si>
  <si>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</si>
  <si>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</si>
  <si>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</si>
  <si>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</si>
  <si>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</si>
  <si>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</si>
  <si>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</si>
  <si>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</si>
  <si>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</si>
  <si>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</si>
  <si>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</si>
  <si>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</si>
  <si>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</si>
  <si>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</si>
  <si>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</si>
  <si>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</si>
  <si>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</si>
  <si>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</si>
  <si>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</si>
  <si>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</si>
  <si>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</si>
  <si>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</si>
  <si>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</si>
  <si>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</si>
  <si>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</si>
  <si>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</si>
  <si>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</si>
  <si>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</si>
  <si>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</si>
  <si>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</si>
  <si>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</si>
  <si>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</si>
  <si>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</si>
  <si>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</si>
  <si>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</si>
  <si>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</si>
  <si>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</si>
  <si>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</si>
  <si>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</si>
  <si>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</si>
  <si>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</si>
  <si>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</si>
  <si>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</si>
  <si>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</si>
  <si>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</si>
  <si>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</si>
  <si>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</si>
  <si>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</si>
  <si>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</si>
  <si>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</si>
  <si>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</si>
  <si>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</si>
  <si>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</si>
  <si>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</si>
  <si>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</si>
  <si>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</si>
  <si>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</si>
  <si>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</si>
  <si>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</si>
  <si>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</si>
  <si>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</si>
  <si>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</si>
  <si>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</si>
  <si>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</si>
  <si>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</si>
  <si>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</si>
  <si>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</si>
  <si>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</si>
  <si>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</si>
  <si>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</si>
  <si>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</si>
  <si>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</si>
  <si>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</si>
  <si>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</si>
  <si>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</si>
  <si>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</si>
  <si>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</si>
  <si>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</si>
  <si>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</si>
  <si>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</si>
  <si>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</si>
  <si>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</si>
  <si>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</si>
  <si>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</si>
  <si>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</si>
  <si>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</si>
  <si>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</si>
  <si>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</si>
  <si>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</si>
  <si>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</si>
  <si>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</si>
  <si>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</si>
  <si>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</si>
  <si>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</si>
  <si>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</si>
  <si>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</si>
  <si>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</si>
  <si>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</si>
  <si>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</si>
  <si>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</si>
  <si>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</si>
  <si>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</si>
  <si>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</si>
  <si>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</si>
  <si>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</si>
  <si>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</si>
  <si>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</si>
  <si>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</si>
  <si>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</si>
  <si>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</si>
  <si>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</si>
  <si>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</si>
  <si>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</si>
  <si>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</si>
  <si>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</si>
  <si>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</si>
  <si>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</si>
  <si>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</si>
  <si>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</si>
  <si>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</si>
  <si>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</si>
  <si>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</si>
  <si>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</si>
  <si>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</si>
  <si>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</si>
  <si>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</si>
  <si>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</si>
  <si>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</si>
  <si>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</si>
  <si>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</si>
  <si>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</si>
  <si>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</si>
  <si>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</si>
  <si>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</si>
  <si>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</si>
  <si>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</si>
  <si>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</si>
  <si>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</si>
  <si>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</si>
  <si>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</si>
  <si>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</si>
  <si>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</si>
  <si>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</si>
  <si>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</si>
  <si>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</si>
  <si>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</si>
  <si>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</si>
  <si>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</si>
  <si>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</si>
  <si>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</si>
  <si>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</si>
  <si>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</si>
  <si>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</si>
  <si>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</si>
  <si>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</si>
  <si>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</si>
  <si>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</si>
  <si>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</si>
  <si>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</si>
  <si>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</si>
  <si>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</si>
  <si>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</si>
  <si>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</si>
  <si>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</si>
  <si>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</si>
  <si>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</si>
  <si>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</si>
  <si>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</si>
  <si>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</si>
  <si>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</si>
  <si>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</si>
  <si>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</si>
  <si>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</si>
  <si>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</si>
  <si>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</si>
  <si>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</si>
  <si>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</si>
  <si>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</si>
  <si>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</si>
  <si>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</si>
  <si>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</si>
  <si>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</si>
  <si>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</si>
  <si>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</si>
  <si>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</si>
  <si>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</si>
  <si>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</si>
  <si>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</si>
  <si>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</si>
  <si>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</si>
  <si>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</si>
  <si>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</si>
  <si>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</si>
  <si>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</si>
  <si>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</si>
  <si>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</si>
  <si>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</si>
  <si>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</si>
  <si>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</si>
  <si>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</si>
  <si>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</si>
  <si>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</si>
  <si>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</si>
  <si>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</si>
  <si>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</si>
  <si>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</si>
  <si>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</si>
  <si>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</si>
  <si>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</si>
  <si>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</si>
  <si>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</si>
  <si>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</si>
  <si>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</si>
  <si>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</si>
  <si>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</si>
  <si>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</si>
  <si>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</si>
  <si>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</si>
  <si>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</si>
  <si>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</si>
  <si>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</si>
  <si>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</si>
  <si>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</si>
  <si>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</si>
  <si>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</si>
  <si>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</si>
  <si>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</si>
  <si>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</si>
  <si>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</si>
  <si>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</si>
  <si>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</si>
  <si>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</si>
  <si>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</si>
  <si>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</si>
  <si>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</si>
  <si>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</si>
  <si>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</si>
  <si>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</si>
  <si>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</si>
  <si>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</si>
  <si>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</si>
  <si>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</si>
  <si>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</si>
  <si>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</si>
  <si>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</si>
  <si>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</si>
  <si>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</si>
  <si>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</si>
  <si>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</si>
  <si>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</si>
  <si>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</si>
  <si>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</si>
  <si>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</si>
  <si>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</si>
  <si>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</si>
  <si>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</si>
  <si>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</si>
  <si>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</si>
  <si>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</si>
  <si>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</si>
  <si>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</si>
  <si>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</si>
  <si>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</si>
  <si>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</si>
  <si>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</si>
  <si>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</si>
  <si>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</si>
  <si>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</si>
  <si>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</si>
  <si>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</si>
  <si>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</si>
  <si>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</si>
  <si>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</si>
  <si>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</si>
  <si>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</si>
  <si>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</si>
  <si>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</si>
  <si>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</si>
  <si>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</si>
  <si>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</si>
  <si>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</si>
  <si>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</si>
  <si>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</si>
  <si>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</si>
  <si>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</si>
  <si>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</si>
  <si>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</si>
  <si>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</si>
  <si>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</si>
  <si>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</si>
  <si>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</si>
  <si>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</si>
  <si>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</si>
  <si>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</si>
  <si>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</si>
  <si>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</si>
  <si>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</si>
  <si>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</si>
  <si>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</si>
  <si>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</si>
  <si>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</si>
  <si>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</si>
  <si>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</si>
  <si>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</si>
  <si>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</si>
  <si>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</si>
  <si>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</si>
  <si>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</si>
  <si>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</si>
  <si>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</si>
  <si>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</si>
  <si>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</si>
  <si>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</si>
  <si>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</si>
  <si>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</si>
  <si>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</si>
  <si>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</si>
  <si>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</si>
  <si>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</si>
  <si>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</si>
  <si>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</si>
  <si>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</si>
  <si>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</si>
  <si>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</si>
  <si>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</si>
  <si>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</si>
  <si>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</si>
  <si>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</si>
  <si>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</si>
  <si>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</si>
  <si>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</si>
  <si>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</si>
  <si>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</si>
  <si>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</si>
  <si>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</si>
  <si>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</si>
  <si>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</si>
  <si>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</si>
  <si>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</si>
  <si>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</si>
  <si>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</si>
  <si>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</si>
  <si>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</si>
  <si>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</si>
  <si>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</si>
  <si>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</si>
  <si>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</si>
  <si>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</si>
  <si>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</si>
  <si>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</si>
  <si>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</si>
  <si>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</si>
  <si>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</si>
  <si>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</si>
  <si>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</si>
  <si>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</si>
  <si>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</si>
  <si>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</si>
  <si>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</si>
  <si>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</si>
  <si>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</si>
  <si>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</si>
  <si>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</si>
  <si>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</si>
  <si>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</si>
  <si>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</si>
  <si>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</si>
  <si>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</si>
  <si>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</si>
  <si>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</si>
  <si>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</si>
  <si>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</si>
  <si>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</si>
  <si>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</si>
  <si>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</si>
  <si>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</si>
  <si>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</si>
  <si>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</si>
  <si>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</si>
  <si>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</si>
  <si>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</si>
  <si>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</si>
  <si>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</si>
  <si>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</si>
  <si>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</si>
  <si>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</si>
  <si>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</si>
  <si>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</si>
  <si>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</si>
  <si>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</si>
  <si>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</si>
  <si>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</si>
  <si>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</si>
  <si>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</si>
  <si>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</si>
  <si>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</si>
  <si>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</si>
  <si>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</si>
  <si>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</si>
  <si>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</si>
  <si>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</si>
  <si>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</si>
  <si>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</si>
  <si>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</si>
  <si>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</si>
  <si>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</si>
  <si>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</si>
  <si>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</si>
  <si>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</si>
  <si>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</si>
  <si>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</si>
  <si>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</si>
  <si>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</si>
  <si>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</si>
  <si>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</si>
  <si>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</si>
  <si>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</si>
  <si>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</si>
  <si>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</si>
  <si>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</si>
  <si>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</si>
  <si>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</si>
  <si>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</si>
  <si>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</si>
  <si>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</si>
  <si>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</si>
  <si>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</si>
  <si>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</si>
  <si>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</si>
  <si>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</si>
  <si>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</si>
  <si>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</si>
  <si>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</si>
  <si>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</si>
  <si>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</si>
  <si>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</si>
  <si>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</si>
  <si>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</si>
  <si>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</si>
  <si>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</si>
  <si>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</si>
  <si>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</si>
  <si>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</si>
  <si>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</si>
  <si>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</si>
  <si>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</si>
  <si>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</si>
  <si>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</si>
  <si>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</si>
  <si>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</si>
  <si>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</si>
  <si>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</si>
  <si>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</si>
  <si>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</si>
  <si>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</si>
  <si>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</si>
  <si>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</si>
  <si>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</si>
  <si>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</si>
  <si>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</si>
  <si>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</si>
  <si>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</si>
  <si>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</si>
  <si>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</si>
  <si>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</si>
  <si>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</si>
  <si>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</si>
  <si>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</si>
  <si>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</si>
  <si>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</si>
  <si>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</si>
  <si>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</si>
  <si>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</si>
  <si>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</si>
  <si>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</si>
  <si>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</si>
  <si>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</si>
  <si>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</si>
  <si>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</si>
  <si>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</si>
  <si>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</si>
  <si>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</si>
  <si>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</si>
  <si>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</si>
  <si>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</si>
  <si>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</si>
  <si>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</si>
  <si>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</si>
  <si>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</si>
  <si>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</si>
  <si>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</si>
  <si>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</si>
  <si>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</si>
  <si>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</si>
  <si>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</si>
  <si>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</si>
  <si>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</si>
  <si>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</si>
  <si>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</si>
  <si>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</si>
  <si>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</si>
  <si>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</si>
  <si>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</si>
  <si>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</si>
  <si>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</si>
  <si>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</si>
  <si>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</si>
  <si>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</si>
  <si>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</si>
  <si>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</si>
  <si>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</si>
  <si>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</si>
  <si>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</si>
  <si>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</si>
  <si>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</si>
  <si>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</si>
  <si>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</si>
  <si>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</si>
  <si>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</si>
  <si>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</si>
  <si>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</si>
  <si>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</si>
  <si>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</si>
  <si>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</si>
  <si>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</si>
  <si>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</si>
  <si>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</si>
  <si>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</si>
  <si>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</si>
  <si>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</si>
  <si>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</si>
  <si>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</si>
  <si>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</si>
  <si>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</si>
  <si>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</si>
  <si>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</si>
  <si>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</si>
  <si>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</si>
  <si>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</si>
  <si>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</si>
  <si>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</si>
  <si>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</si>
  <si>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</si>
  <si>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</si>
  <si>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</si>
  <si>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</si>
  <si>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</si>
  <si>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</si>
  <si>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</si>
  <si>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</si>
  <si>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</si>
  <si>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</si>
  <si>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</si>
  <si>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</si>
  <si>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</si>
  <si>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</si>
  <si>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</si>
  <si>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</si>
  <si>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</si>
  <si>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</si>
  <si>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</si>
  <si>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</si>
  <si>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</si>
  <si>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</si>
  <si>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</si>
  <si>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</si>
  <si>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</si>
  <si>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</si>
  <si>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</si>
  <si>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</si>
  <si>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</si>
  <si>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</si>
  <si>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</si>
  <si>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</si>
  <si>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</si>
  <si>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</si>
  <si>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</si>
  <si>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</si>
  <si>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</si>
  <si>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</si>
  <si>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</si>
  <si>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</si>
  <si>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</si>
  <si>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</si>
  <si>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</si>
  <si>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</si>
  <si>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</si>
  <si>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</si>
  <si>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</si>
  <si>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</si>
  <si>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</si>
  <si>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</si>
  <si>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</si>
  <si>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</si>
  <si>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</si>
  <si>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</si>
  <si>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</si>
  <si>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</si>
  <si>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</si>
  <si>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</si>
  <si>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</si>
  <si>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</si>
  <si>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</si>
  <si>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</si>
  <si>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</si>
  <si>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</si>
  <si>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</si>
  <si>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</si>
  <si>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</si>
  <si>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</si>
  <si>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</si>
  <si>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</si>
  <si>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</si>
  <si>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</si>
  <si>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</si>
  <si>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</si>
  <si>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</si>
  <si>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</si>
  <si>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</si>
  <si>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</si>
  <si>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</si>
  <si>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</si>
  <si>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</si>
  <si>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</si>
  <si>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</si>
  <si>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</si>
  <si>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</si>
  <si>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</si>
  <si>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</si>
  <si>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</si>
  <si>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</si>
  <si>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</si>
  <si>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</si>
  <si>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</si>
  <si>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</si>
  <si>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</si>
  <si>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</si>
  <si>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</si>
  <si>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</si>
  <si>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</si>
  <si>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</si>
  <si>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</si>
  <si>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</si>
  <si>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</si>
  <si>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</si>
  <si>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</si>
  <si>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</si>
  <si>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</si>
  <si>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</si>
  <si>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</si>
  <si>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</si>
  <si>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</si>
  <si>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</si>
  <si>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</si>
  <si>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</si>
  <si>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</si>
  <si>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</si>
  <si>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</si>
  <si>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</si>
  <si>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</si>
  <si>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</si>
  <si>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</si>
  <si>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</si>
  <si>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</si>
  <si>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</si>
  <si>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</si>
  <si>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</si>
  <si>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</si>
  <si>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</si>
  <si>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</si>
  <si>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</si>
  <si>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</si>
  <si>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</si>
  <si>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</si>
  <si>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</si>
  <si>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</si>
  <si>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</si>
  <si>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</si>
  <si>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</si>
  <si>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</si>
  <si>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</si>
  <si>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</si>
  <si>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</si>
  <si>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</si>
  <si>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</si>
  <si>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</si>
  <si>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</si>
  <si>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</si>
  <si>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</si>
  <si>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</si>
  <si>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</si>
  <si>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</si>
  <si>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</si>
  <si>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</si>
  <si>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</si>
  <si>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</si>
  <si>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</si>
  <si>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</si>
  <si>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</si>
  <si>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</si>
  <si>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</si>
  <si>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</si>
  <si>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</si>
  <si>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</si>
  <si>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</si>
  <si>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</si>
  <si>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</si>
  <si>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</si>
  <si>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</si>
  <si>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</si>
  <si>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</si>
  <si>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</si>
  <si>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</si>
  <si>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</si>
  <si>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</si>
  <si>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</si>
  <si>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</si>
  <si>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</si>
  <si>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</si>
  <si>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</si>
  <si>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</si>
  <si>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</si>
  <si>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</si>
  <si>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</si>
  <si>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</si>
  <si>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</si>
  <si>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</si>
  <si>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</si>
  <si>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</si>
  <si>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</si>
  <si>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</si>
  <si>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</si>
  <si>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</si>
  <si>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</si>
  <si>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</si>
  <si>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</si>
  <si>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</si>
  <si>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</si>
  <si>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</si>
  <si>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</si>
  <si>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</si>
  <si>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</si>
  <si>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</si>
  <si>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</si>
  <si>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</si>
  <si>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</si>
  <si>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</si>
  <si>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</si>
  <si>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</si>
  <si>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</si>
  <si>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</si>
  <si>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</si>
  <si>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</si>
  <si>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</si>
  <si>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</si>
  <si>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</si>
  <si>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</si>
  <si>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</si>
  <si>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</si>
  <si>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</si>
  <si>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</si>
  <si>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</si>
  <si>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</si>
  <si>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</si>
  <si>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</si>
  <si>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</si>
  <si>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</si>
  <si>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</si>
  <si>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</si>
  <si>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</si>
  <si>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</si>
  <si>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</si>
  <si>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</si>
  <si>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</si>
  <si>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</si>
  <si>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</si>
  <si>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</si>
  <si>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</si>
  <si>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</si>
  <si>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</si>
  <si>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</si>
  <si>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</si>
  <si>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</si>
  <si>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</si>
  <si>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</si>
  <si>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</si>
  <si>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</si>
  <si>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</si>
  <si>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</si>
  <si>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</si>
  <si>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</si>
  <si>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</si>
  <si>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</si>
  <si>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</si>
  <si>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</si>
  <si>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</si>
  <si>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</si>
  <si>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</si>
  <si>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</si>
  <si>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</si>
  <si>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</si>
  <si>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</si>
  <si>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</si>
  <si>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</si>
  <si>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</si>
  <si>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</si>
  <si>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</si>
  <si>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</si>
  <si>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</si>
  <si>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</si>
  <si>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</si>
  <si>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</si>
  <si>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</si>
  <si>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</si>
  <si>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</si>
  <si>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</si>
  <si>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</si>
  <si>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</si>
  <si>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</si>
  <si>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</si>
  <si>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</si>
  <si>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</si>
  <si>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</si>
  <si>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</si>
  <si>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</si>
  <si>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</si>
  <si>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</si>
  <si>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</si>
  <si>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</si>
  <si>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</si>
  <si>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</si>
  <si>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</si>
  <si>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</si>
  <si>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</si>
  <si>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</si>
  <si>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</si>
  <si>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</si>
  <si>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</si>
  <si>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</si>
  <si>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</si>
  <si>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</si>
  <si>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</si>
  <si>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</si>
  <si>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</si>
  <si>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</si>
  <si>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</si>
  <si>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</si>
  <si>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</si>
  <si>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</si>
  <si>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</si>
  <si>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</si>
  <si>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</si>
  <si>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</si>
  <si>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</si>
  <si>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</si>
  <si>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</si>
  <si>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</si>
  <si>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</si>
  <si>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</si>
  <si>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</si>
  <si>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</si>
  <si>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</si>
  <si>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</si>
  <si>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</si>
  <si>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</si>
  <si>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</si>
  <si>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</si>
  <si>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</si>
  <si>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</si>
  <si>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</si>
  <si>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</si>
  <si>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</si>
  <si>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</si>
  <si>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</si>
  <si>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</si>
  <si>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</si>
  <si>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</si>
  <si>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</si>
  <si>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</si>
  <si>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</si>
  <si>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</si>
  <si>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</si>
  <si>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</si>
  <si>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</si>
  <si>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</si>
  <si>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</si>
  <si>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</si>
  <si>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</si>
  <si>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</si>
  <si>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</si>
  <si>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</si>
  <si>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</si>
  <si>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</si>
  <si>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</si>
  <si>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</si>
  <si>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</si>
  <si>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</si>
  <si>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</si>
  <si>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</si>
  <si>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</si>
  <si>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</si>
  <si>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</si>
  <si>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</si>
  <si>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</si>
  <si>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</si>
  <si>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</si>
  <si>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</si>
  <si>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</si>
  <si>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</si>
  <si>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</si>
  <si>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</si>
  <si>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</si>
  <si>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</si>
  <si>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</si>
  <si>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</si>
  <si>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</si>
  <si>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</si>
  <si>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</si>
  <si>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</si>
  <si>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</si>
  <si>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</si>
  <si>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</si>
  <si>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</si>
  <si>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</si>
  <si>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</si>
  <si>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</si>
  <si>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</si>
  <si>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</si>
  <si>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</si>
  <si>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</si>
  <si>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</si>
  <si>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</si>
  <si>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</si>
  <si>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</si>
  <si>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</si>
  <si>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</si>
  <si>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</si>
  <si>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</si>
  <si>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</si>
  <si>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</si>
  <si>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</si>
  <si>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</si>
  <si>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</si>
  <si>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</si>
  <si>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</si>
  <si>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</si>
  <si>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</si>
  <si>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</si>
  <si>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</si>
  <si>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</si>
  <si>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</si>
  <si>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</si>
  <si>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</si>
  <si>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</si>
  <si>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</si>
  <si>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</si>
  <si>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</si>
  <si>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</si>
  <si>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</si>
  <si>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</si>
  <si>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</si>
  <si>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</si>
  <si>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</si>
  <si>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</si>
  <si>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</si>
  <si>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</si>
  <si>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</si>
  <si>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</si>
  <si>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</si>
  <si>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</si>
  <si>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</si>
  <si>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</si>
  <si>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</si>
  <si>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</si>
  <si>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</si>
  <si>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</si>
  <si>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</si>
  <si>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</si>
  <si>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</si>
  <si>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</si>
  <si>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</si>
  <si>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</si>
  <si>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</si>
  <si>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</si>
  <si>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</si>
  <si>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</si>
  <si>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</si>
  <si>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</si>
  <si>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</si>
  <si>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</si>
  <si>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</si>
  <si>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</si>
  <si>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</si>
  <si>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</si>
  <si>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</si>
  <si>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</si>
  <si>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</si>
  <si>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</si>
  <si>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</si>
  <si>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</si>
  <si>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</si>
  <si>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</si>
  <si>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</si>
  <si>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</si>
  <si>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</si>
  <si>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</si>
  <si>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</si>
  <si>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</si>
  <si>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</si>
  <si>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</si>
  <si>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</si>
  <si>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</si>
  <si>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</si>
  <si>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</si>
  <si>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</si>
  <si>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</si>
  <si>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</si>
  <si>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</si>
  <si>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</si>
  <si>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</si>
  <si>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</si>
  <si>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</si>
  <si>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</si>
  <si>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</si>
  <si>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</si>
  <si>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</si>
  <si>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</si>
  <si>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</si>
  <si>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</si>
  <si>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</si>
  <si>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</si>
  <si>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</si>
  <si>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</si>
  <si>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</si>
  <si>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</si>
  <si>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</si>
  <si>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</si>
  <si>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</si>
  <si>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</si>
  <si>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</si>
  <si>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</si>
  <si>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</si>
  <si>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</si>
  <si>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</si>
  <si>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</si>
  <si>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</si>
  <si>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</si>
  <si>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</si>
  <si>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</si>
  <si>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</si>
  <si>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</si>
  <si>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</si>
  <si>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</si>
  <si>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</si>
  <si>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</si>
  <si>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</si>
  <si>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</si>
  <si>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</si>
  <si>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</si>
  <si>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</si>
  <si>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</si>
  <si>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</si>
  <si>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</si>
  <si>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</si>
  <si>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</si>
  <si>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</si>
  <si>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</si>
  <si>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</si>
  <si>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</si>
  <si>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</si>
  <si>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</si>
  <si>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</si>
  <si>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</si>
  <si>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</si>
  <si>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</si>
  <si>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</si>
  <si>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</si>
  <si>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</si>
  <si>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</si>
  <si>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</si>
  <si>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</si>
  <si>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</si>
  <si>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</si>
  <si>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</si>
  <si>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</si>
  <si>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</si>
  <si>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</si>
  <si>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</si>
  <si>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</si>
  <si>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</si>
  <si>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</si>
  <si>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</si>
  <si>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</si>
  <si>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</si>
  <si>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</si>
  <si>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</si>
  <si>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</si>
  <si>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</si>
  <si>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</si>
  <si>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</si>
  <si>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</si>
  <si>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</si>
  <si>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</si>
  <si>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</si>
  <si>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</si>
  <si>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</si>
  <si>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</si>
  <si>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</si>
  <si>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</si>
  <si>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</si>
  <si>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</si>
  <si>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</si>
  <si>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</si>
  <si>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</si>
  <si>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</si>
  <si>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</si>
  <si>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</si>
  <si>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</si>
  <si>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</si>
  <si>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</si>
  <si>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</si>
  <si>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</si>
  <si>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</si>
  <si>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</si>
  <si>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</si>
  <si>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</si>
  <si>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</si>
  <si>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</si>
  <si>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</si>
  <si>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</si>
  <si>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</si>
  <si>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</si>
  <si>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</si>
  <si>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</si>
  <si>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</si>
  <si>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</si>
  <si>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</si>
  <si>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</si>
  <si>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</si>
  <si>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</si>
  <si>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</si>
  <si>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</si>
  <si>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</si>
  <si>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</si>
  <si>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</si>
  <si>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</si>
  <si>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</si>
  <si>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</si>
  <si>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</si>
  <si>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</si>
  <si>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</si>
  <si>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</si>
  <si>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</si>
  <si>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</si>
  <si>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</si>
  <si>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</si>
  <si>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</si>
  <si>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</si>
  <si>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</si>
  <si>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</si>
  <si>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</si>
  <si>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</si>
  <si>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</si>
  <si>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</si>
  <si>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</si>
  <si>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</si>
  <si>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</si>
  <si>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</si>
  <si>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</si>
  <si>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</si>
  <si>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</si>
  <si>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</si>
  <si>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</si>
  <si>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</si>
  <si>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</si>
  <si>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</si>
  <si>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</si>
  <si>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</si>
  <si>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</si>
  <si>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</si>
  <si>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</si>
  <si>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</si>
  <si>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</si>
  <si>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</si>
  <si>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</si>
  <si>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</si>
  <si>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</si>
  <si>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</si>
  <si>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</si>
  <si>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</si>
  <si>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</si>
  <si>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</si>
  <si>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</si>
  <si>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</si>
  <si>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</si>
  <si>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</si>
  <si>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</si>
  <si>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</si>
  <si>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</si>
  <si>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</si>
  <si>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</si>
  <si>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</si>
  <si>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</si>
  <si>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</si>
  <si>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</si>
  <si>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</si>
  <si>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</si>
  <si>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</si>
  <si>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</si>
  <si>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</si>
  <si>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</si>
  <si>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</si>
  <si>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</si>
  <si>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</si>
  <si>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</si>
  <si>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</si>
  <si>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</si>
  <si>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</si>
  <si>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</si>
  <si>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</si>
  <si>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</si>
  <si>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</si>
  <si>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</si>
  <si>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</si>
  <si>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</si>
  <si>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</si>
  <si>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</si>
  <si>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</si>
  <si>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</si>
  <si>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</si>
  <si>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</si>
  <si>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</si>
  <si>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</si>
  <si>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</si>
  <si>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</si>
  <si>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</si>
  <si>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</si>
  <si>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</si>
  <si>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</si>
  <si>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</si>
  <si>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</si>
  <si>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</si>
  <si>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</si>
  <si>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</si>
  <si>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</si>
  <si>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</si>
  <si>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</si>
  <si>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</si>
  <si>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</si>
  <si>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</si>
  <si>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</si>
  <si>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</si>
  <si>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</si>
  <si>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</si>
  <si>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</si>
  <si>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</si>
  <si>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</si>
  <si>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</si>
  <si>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</si>
  <si>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</si>
  <si>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</si>
  <si>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</si>
  <si>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</si>
  <si>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</si>
  <si>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</si>
  <si>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</si>
  <si>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</si>
  <si>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</si>
  <si>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</si>
  <si>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</si>
  <si>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</si>
  <si>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</si>
  <si>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</si>
  <si>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</si>
  <si>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</si>
  <si>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</si>
  <si>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</si>
  <si>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</si>
  <si>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</si>
  <si>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</si>
  <si>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</si>
  <si>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</si>
  <si>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</si>
  <si>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</si>
  <si>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</si>
  <si>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</si>
  <si>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</si>
  <si>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</si>
  <si>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</si>
  <si>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</si>
  <si>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</si>
  <si>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</si>
  <si>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</si>
  <si>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</si>
  <si>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</si>
  <si>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</si>
  <si>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</si>
  <si>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</si>
  <si>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</si>
  <si>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</si>
  <si>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</si>
  <si>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</si>
  <si>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</si>
  <si>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</si>
  <si>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</si>
  <si>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</si>
  <si>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</si>
  <si>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</si>
  <si>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</si>
  <si>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</si>
  <si>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</si>
  <si>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</si>
  <si>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</si>
  <si>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</si>
  <si>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</si>
  <si>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</si>
  <si>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</si>
  <si>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</si>
  <si>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</si>
  <si>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</si>
  <si>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</si>
  <si>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</si>
  <si>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</si>
  <si>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</si>
  <si>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</si>
  <si>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</si>
  <si>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</si>
  <si>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</si>
  <si>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</si>
  <si>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</si>
  <si>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</si>
  <si>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</si>
  <si>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</si>
  <si>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</si>
  <si>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</si>
  <si>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</si>
  <si>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</si>
  <si>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</si>
  <si>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</si>
  <si>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</si>
  <si>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</si>
  <si>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</si>
  <si>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</si>
  <si>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</si>
  <si>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</si>
  <si>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</si>
  <si>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</si>
  <si>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</si>
  <si>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</si>
  <si>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</si>
  <si>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</si>
  <si>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</si>
  <si>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</si>
  <si>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</si>
  <si>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</si>
  <si>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</si>
  <si>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</si>
  <si>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</si>
  <si>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</si>
  <si>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</si>
  <si>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</si>
  <si>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</si>
  <si>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</si>
  <si>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</si>
  <si>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</si>
  <si>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</si>
  <si>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</si>
  <si>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</si>
  <si>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</si>
  <si>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</si>
  <si>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</si>
  <si>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</si>
  <si>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</si>
  <si>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</si>
  <si>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</si>
  <si>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</si>
  <si>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</si>
  <si>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</si>
  <si>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</si>
  <si>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</si>
  <si>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</si>
  <si>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</si>
  <si>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</si>
  <si>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</si>
  <si>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</si>
  <si>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</si>
  <si>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</si>
  <si>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</si>
  <si>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</si>
  <si>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</si>
  <si>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</si>
  <si>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</si>
  <si>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</si>
  <si>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</si>
  <si>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</si>
  <si>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</si>
  <si>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</si>
  <si>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</si>
  <si>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</si>
  <si>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</si>
  <si>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</si>
  <si>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</si>
  <si>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</si>
  <si>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</si>
  <si>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</si>
  <si>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</si>
  <si>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</si>
  <si>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</si>
  <si>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</si>
  <si>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</si>
  <si>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</si>
  <si>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</si>
  <si>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</si>
  <si>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</si>
  <si>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</si>
  <si>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</si>
  <si>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</si>
  <si>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</si>
  <si>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</si>
  <si>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</si>
  <si>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</si>
  <si>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</si>
  <si>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</si>
  <si>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</si>
  <si>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</si>
  <si>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</si>
  <si>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</si>
  <si>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</si>
  <si>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</si>
  <si>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</si>
  <si>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</si>
  <si>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</si>
  <si>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</si>
  <si>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</si>
  <si>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</si>
  <si>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</si>
  <si>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</si>
  <si>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</si>
  <si>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</si>
  <si>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</si>
  <si>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</si>
  <si>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</si>
  <si>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</si>
  <si>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</si>
  <si>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</si>
  <si>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</si>
  <si>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</si>
  <si>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</si>
  <si>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</si>
  <si>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</si>
  <si>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</si>
  <si>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</si>
  <si>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</si>
  <si>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</si>
  <si>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</si>
  <si>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</si>
  <si>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</si>
  <si>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</si>
  <si>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</si>
  <si>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</si>
  <si>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</si>
  <si>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</si>
  <si>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</si>
  <si>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</si>
  <si>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</si>
  <si>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</si>
  <si>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</si>
  <si>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</si>
  <si>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</si>
  <si>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</si>
  <si>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</si>
  <si>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</si>
  <si>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</si>
  <si>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</si>
  <si>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</si>
  <si>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</si>
  <si>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</si>
  <si>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</si>
  <si>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</si>
  <si>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</si>
  <si>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</si>
  <si>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</si>
  <si>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</si>
  <si>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</si>
  <si>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</si>
  <si>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</si>
  <si>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</si>
  <si>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</si>
  <si>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</si>
  <si>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</si>
  <si>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</si>
  <si>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</si>
  <si>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</si>
  <si>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</si>
  <si>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</si>
  <si>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</si>
  <si>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</si>
  <si>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</si>
  <si>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</si>
  <si>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</si>
  <si>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</si>
  <si>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</si>
  <si>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</si>
  <si>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</si>
  <si>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</si>
  <si>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</si>
  <si>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</si>
  <si>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</si>
  <si>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</si>
  <si>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</si>
  <si>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</si>
  <si>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</si>
  <si>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</si>
  <si>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</si>
  <si>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</si>
  <si>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</si>
  <si>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</si>
  <si>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</si>
  <si>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</si>
  <si>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</si>
  <si>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</si>
  <si>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</si>
  <si>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</si>
  <si>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</si>
  <si>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</si>
  <si>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</si>
  <si>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</si>
  <si>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</si>
  <si>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</si>
  <si>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</si>
  <si>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</si>
  <si>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</si>
  <si>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</si>
  <si>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</si>
  <si>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</si>
  <si>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</si>
  <si>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</si>
  <si>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</si>
  <si>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</si>
  <si>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</si>
  <si>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</si>
  <si>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</si>
  <si>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</si>
  <si>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</si>
  <si>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</si>
  <si>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</si>
  <si>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</si>
  <si>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</si>
  <si>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</si>
  <si>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</si>
  <si>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</si>
  <si>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</si>
  <si>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</si>
  <si>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</si>
  <si>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</si>
  <si>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</si>
  <si>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</si>
  <si>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</si>
  <si>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</si>
  <si>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</si>
  <si>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</si>
  <si>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</si>
  <si>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</si>
  <si>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</si>
  <si>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</si>
  <si>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</si>
  <si>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</si>
  <si>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</si>
  <si>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</si>
  <si>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</si>
  <si>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</si>
  <si>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</si>
  <si>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</si>
  <si>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</si>
  <si>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</si>
  <si>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</si>
  <si>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</si>
  <si>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</si>
  <si>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</si>
  <si>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</si>
  <si>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</si>
  <si>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</si>
  <si>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</si>
  <si>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</si>
  <si>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</si>
  <si>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</si>
  <si>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</si>
  <si>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</si>
  <si>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</si>
  <si>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</si>
  <si>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</si>
  <si>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</si>
  <si>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</si>
  <si>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</si>
  <si>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</si>
  <si>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</si>
  <si>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</si>
  <si>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</si>
  <si>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</si>
  <si>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</si>
  <si>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</si>
  <si>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</si>
  <si>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</si>
  <si>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</si>
  <si>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</si>
  <si>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</si>
  <si>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</si>
  <si>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</si>
  <si>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</si>
  <si>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</si>
  <si>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</si>
  <si>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</si>
  <si>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</si>
  <si>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</si>
  <si>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</si>
  <si>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</si>
  <si>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</si>
  <si>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</si>
  <si>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</si>
  <si>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</si>
  <si>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</si>
  <si>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</si>
  <si>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</si>
  <si>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</si>
  <si>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</si>
  <si>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</si>
  <si>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</si>
  <si>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</si>
  <si>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</si>
  <si>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</si>
  <si>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</si>
  <si>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</si>
  <si>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</si>
  <si>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</si>
  <si>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</si>
  <si>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</si>
  <si>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</si>
  <si>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</si>
  <si>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</si>
  <si>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</si>
  <si>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</si>
  <si>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</si>
  <si>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</si>
  <si>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</si>
  <si>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</si>
  <si>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</si>
  <si>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</si>
  <si>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</si>
  <si>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</si>
  <si>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</si>
  <si>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</si>
  <si>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</si>
  <si>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</si>
  <si>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</si>
  <si>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</si>
  <si>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</si>
  <si>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</si>
  <si>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</si>
  <si>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</si>
  <si>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</si>
  <si>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</si>
  <si>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</si>
  <si>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</si>
  <si>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</si>
  <si>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</si>
  <si>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</si>
  <si>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</si>
  <si>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</si>
  <si>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</si>
  <si>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</si>
  <si>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</si>
  <si>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</si>
  <si>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</si>
  <si>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</si>
  <si>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</si>
  <si>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</si>
  <si>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</si>
  <si>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</si>
  <si>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</si>
  <si>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</si>
  <si>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</si>
  <si>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</si>
  <si>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</si>
  <si>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</si>
  <si>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</si>
  <si>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</si>
  <si>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</si>
  <si>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</si>
  <si>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</si>
  <si>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</si>
  <si>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</si>
  <si>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</si>
  <si>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</si>
  <si>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</si>
  <si>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</si>
  <si>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</si>
  <si>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</si>
  <si>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</si>
  <si>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</si>
  <si>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</si>
  <si>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</si>
  <si>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</si>
  <si>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</si>
  <si>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</si>
  <si>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</si>
  <si>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</si>
  <si>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</si>
  <si>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</si>
  <si>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</si>
  <si>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</si>
  <si>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</si>
  <si>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</si>
  <si>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</si>
  <si>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</si>
  <si>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</si>
  <si>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</si>
  <si>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</si>
  <si>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</si>
  <si>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</si>
  <si>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</si>
  <si>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</si>
  <si>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</si>
  <si>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</si>
  <si>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</si>
  <si>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</si>
  <si>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</si>
  <si>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</si>
  <si>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</si>
  <si>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</si>
  <si>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</si>
  <si>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</si>
  <si>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</si>
  <si>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</si>
  <si>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</si>
  <si>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</si>
  <si>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</si>
  <si>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</si>
  <si>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</si>
  <si>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</si>
  <si>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</si>
  <si>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</si>
  <si>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</si>
  <si>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</si>
  <si>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</si>
  <si>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</si>
  <si>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</si>
  <si>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</si>
  <si>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</si>
  <si>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</si>
  <si>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</si>
  <si>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</si>
  <si>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</si>
  <si>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</si>
  <si>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</si>
  <si>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</si>
  <si>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</si>
  <si>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</si>
  <si>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</si>
  <si>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</si>
  <si>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</si>
  <si>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</si>
  <si>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</si>
  <si>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</si>
  <si>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</si>
  <si>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</si>
  <si>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</si>
  <si>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</si>
  <si>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</si>
  <si>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</si>
  <si>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</si>
  <si>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</si>
  <si>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</si>
  <si>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</si>
  <si>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</si>
  <si>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</si>
  <si>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</si>
  <si>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</si>
  <si>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</si>
  <si>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</si>
  <si>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</si>
  <si>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</si>
  <si>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</si>
  <si>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</si>
  <si>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</si>
  <si>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</si>
  <si>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</si>
  <si>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</si>
  <si>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</si>
  <si>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</si>
  <si>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</si>
  <si>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</si>
  <si>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</si>
  <si>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</si>
  <si>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</si>
  <si>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</si>
  <si>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</si>
  <si>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</si>
  <si>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</si>
  <si>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</si>
  <si>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</si>
  <si>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</si>
  <si>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</si>
  <si>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</si>
  <si>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</si>
  <si>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</si>
  <si>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</si>
  <si>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</si>
  <si>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</si>
  <si>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</si>
  <si>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</si>
  <si>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</si>
  <si>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</si>
  <si>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</si>
  <si>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</si>
  <si>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</si>
  <si>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</si>
  <si>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</si>
  <si>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</si>
  <si>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</si>
  <si>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</si>
  <si>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</si>
  <si>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</si>
  <si>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</si>
  <si>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</si>
  <si>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</si>
  <si>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</si>
  <si>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</si>
  <si>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</si>
  <si>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</si>
  <si>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</si>
  <si>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</si>
  <si>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</si>
  <si>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</si>
  <si>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</si>
  <si>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</si>
  <si>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</si>
  <si>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</si>
  <si>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</si>
  <si>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</si>
  <si>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</si>
  <si>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</si>
  <si>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</si>
  <si>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</si>
  <si>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</si>
  <si>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</si>
  <si>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</si>
  <si>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</si>
  <si>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</si>
  <si>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</si>
  <si>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</si>
  <si>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</si>
  <si>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</si>
  <si>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</si>
  <si>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</si>
  <si>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</si>
  <si>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</si>
  <si>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</si>
  <si>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</si>
  <si>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</si>
  <si>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</si>
  <si>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</si>
  <si>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</si>
  <si>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</si>
  <si>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</si>
  <si>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</si>
  <si>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</si>
  <si>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</si>
  <si>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</si>
  <si>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</si>
  <si>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</si>
  <si>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</si>
  <si>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</si>
  <si>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</si>
  <si>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</si>
  <si>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</si>
  <si>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</si>
  <si>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</si>
  <si>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</si>
  <si>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</si>
  <si>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</si>
  <si>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</si>
  <si>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</si>
  <si>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</si>
  <si>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</si>
  <si>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</si>
  <si>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</si>
  <si>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</si>
  <si>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</si>
  <si>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</si>
  <si>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</si>
  <si>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</si>
  <si>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</si>
  <si>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</si>
  <si>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</si>
  <si>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</si>
  <si>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</si>
  <si>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</si>
  <si>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</si>
  <si>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</si>
  <si>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</si>
  <si>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</si>
  <si>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</si>
  <si>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</si>
  <si>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</si>
  <si>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</si>
  <si>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</si>
  <si>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</si>
  <si>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</si>
  <si>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</si>
  <si>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</si>
  <si>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</si>
  <si>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</si>
  <si>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</si>
  <si>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</si>
  <si>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</si>
  <si>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</si>
  <si>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</si>
  <si>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</si>
  <si>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</si>
  <si>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</si>
  <si>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</si>
  <si>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</si>
  <si>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</si>
  <si>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</si>
  <si>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</si>
  <si>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</si>
  <si>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</si>
  <si>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</si>
  <si>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</si>
  <si>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</si>
  <si>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</si>
  <si>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</si>
  <si>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</si>
  <si>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</si>
  <si>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</si>
  <si>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</si>
  <si>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</si>
  <si>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</si>
  <si>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</si>
  <si>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</si>
  <si>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</si>
  <si>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</si>
  <si>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</si>
  <si>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</si>
  <si>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</si>
  <si>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</si>
  <si>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</si>
  <si>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</si>
  <si>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</si>
  <si>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</si>
  <si>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</si>
  <si>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</si>
  <si>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</si>
  <si>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</si>
  <si>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</si>
  <si>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</si>
  <si>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</si>
  <si>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</si>
  <si>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</si>
  <si>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</si>
  <si>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</si>
  <si>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</si>
  <si>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</si>
  <si>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</si>
  <si>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</si>
  <si>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</si>
  <si>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</si>
  <si>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</si>
  <si>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</si>
  <si>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</si>
  <si>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</si>
  <si>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</si>
  <si>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</si>
  <si>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</si>
  <si>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</si>
  <si>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</si>
  <si>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</si>
  <si>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</si>
  <si>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</si>
  <si>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</si>
  <si>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</si>
  <si>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</si>
  <si>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</si>
  <si>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</si>
  <si>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</si>
  <si>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</si>
  <si>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</si>
  <si>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</si>
  <si>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</si>
  <si>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</si>
  <si>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</si>
  <si>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</si>
  <si>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</si>
  <si>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</si>
  <si>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</si>
  <si>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</si>
  <si>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</si>
  <si>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</si>
  <si>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</si>
  <si>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</si>
  <si>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</si>
  <si>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</si>
  <si>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</si>
  <si>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</si>
  <si>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</si>
  <si>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</si>
  <si>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</si>
  <si>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</si>
  <si>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</si>
  <si>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</si>
  <si>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</si>
  <si>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</si>
  <si>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</si>
  <si>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</si>
  <si>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</si>
  <si>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</si>
  <si>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</si>
  <si>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</si>
  <si>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</si>
  <si>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</si>
  <si>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</si>
  <si>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</si>
  <si>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</si>
  <si>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</si>
  <si>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</si>
  <si>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</si>
  <si>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</si>
  <si>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</si>
  <si>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</si>
  <si>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</si>
  <si>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</si>
  <si>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</si>
  <si>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</si>
  <si>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</si>
  <si>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</si>
  <si>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</si>
  <si>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</si>
  <si>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</si>
  <si>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</si>
  <si>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</si>
  <si>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</si>
  <si>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</si>
  <si>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</si>
  <si>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</si>
  <si>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</si>
  <si>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</si>
  <si>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</si>
  <si>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</si>
  <si>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</si>
  <si>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</si>
  <si>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</si>
  <si>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</si>
  <si>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</si>
  <si>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</si>
  <si>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</si>
  <si>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</si>
  <si>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</si>
  <si>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</si>
  <si>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</si>
  <si>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</si>
  <si>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</si>
  <si>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</si>
  <si>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</si>
  <si>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</si>
  <si>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</si>
  <si>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</si>
  <si>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</si>
  <si>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</si>
  <si>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</si>
  <si>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</si>
  <si>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</si>
  <si>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</si>
  <si>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</si>
  <si>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</si>
  <si>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</si>
  <si>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</si>
  <si>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</si>
  <si>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</si>
  <si>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</si>
  <si>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</si>
  <si>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</si>
  <si>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</si>
  <si>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</si>
  <si>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</si>
  <si>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</si>
  <si>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</si>
  <si>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</si>
  <si>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</si>
  <si>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</si>
  <si>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</si>
  <si>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</si>
  <si>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</si>
  <si>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</si>
  <si>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</si>
  <si>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</si>
  <si>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</si>
  <si>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</si>
  <si>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</si>
  <si>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</si>
  <si>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</si>
  <si>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</si>
  <si>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</si>
  <si>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</si>
  <si>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</si>
  <si>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</si>
  <si>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</si>
  <si>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</si>
  <si>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</si>
  <si>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</si>
  <si>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</si>
  <si>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</si>
  <si>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</si>
  <si>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</si>
  <si>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</si>
  <si>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</si>
  <si>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</si>
  <si>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</si>
  <si>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</si>
  <si>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</si>
  <si>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</si>
  <si>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</si>
  <si>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</si>
  <si>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</si>
  <si>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</si>
  <si>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</si>
  <si>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</si>
  <si>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</si>
  <si>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</si>
  <si>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</si>
  <si>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</si>
  <si>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</si>
  <si>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</si>
  <si>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</si>
  <si>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</si>
  <si>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</si>
  <si>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</si>
  <si>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</si>
  <si>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</si>
  <si>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</si>
  <si>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</si>
  <si>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</si>
  <si>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</si>
  <si>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</si>
  <si>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</si>
  <si>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</si>
  <si>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</si>
  <si>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</si>
  <si>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</si>
  <si>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</si>
  <si>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</si>
  <si>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</si>
  <si>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</si>
  <si>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</si>
  <si>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</si>
  <si>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</si>
  <si>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</si>
  <si>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</si>
  <si>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</si>
  <si>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</si>
  <si>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</si>
  <si>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</si>
  <si>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</si>
  <si>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</si>
  <si>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</si>
  <si>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</si>
  <si>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</si>
  <si>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</si>
  <si>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</si>
  <si>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</si>
  <si>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</si>
  <si>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</si>
  <si>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</si>
  <si>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</si>
  <si>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</si>
  <si>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</si>
  <si>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</si>
  <si>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</si>
  <si>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</si>
  <si>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</si>
  <si>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</si>
  <si>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</si>
  <si>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</si>
  <si>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</si>
  <si>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</si>
  <si>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</si>
  <si>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</si>
  <si>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</si>
  <si>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</si>
  <si>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</si>
  <si>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</si>
  <si>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</si>
  <si>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</si>
  <si>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</si>
  <si>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</si>
  <si>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</si>
  <si>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</si>
  <si>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</si>
  <si>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</si>
  <si>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</si>
  <si>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</si>
  <si>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</si>
  <si>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</si>
  <si>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</si>
  <si>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</si>
  <si>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</si>
  <si>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</si>
  <si>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</si>
  <si>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</si>
  <si>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</si>
  <si>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</si>
  <si>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</si>
  <si>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</si>
  <si>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</si>
  <si>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</si>
  <si>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</si>
  <si>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</si>
  <si>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</si>
  <si>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</si>
  <si>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</si>
  <si>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</si>
  <si>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</si>
  <si>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</si>
  <si>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</si>
  <si>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</si>
  <si>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</si>
  <si>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</si>
  <si>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</si>
  <si>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</si>
  <si>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</si>
  <si>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</si>
  <si>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</si>
  <si>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</si>
  <si>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</si>
  <si>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</si>
  <si>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</si>
  <si>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</si>
  <si>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</si>
  <si>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</si>
  <si>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</si>
  <si>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</si>
  <si>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</si>
  <si>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</si>
  <si>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</si>
  <si>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</si>
  <si>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</si>
  <si>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</si>
  <si>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</si>
  <si>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</si>
  <si>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</si>
  <si>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</si>
  <si>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</si>
  <si>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</si>
  <si>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</si>
  <si>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</si>
  <si>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</si>
  <si>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</si>
  <si>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</si>
  <si>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</si>
  <si>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</si>
  <si>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</si>
  <si>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</si>
  <si>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</si>
  <si>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</si>
  <si>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</si>
  <si>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</si>
  <si>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</si>
  <si>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</si>
  <si>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</si>
  <si>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</si>
  <si>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</si>
  <si>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</si>
  <si>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</si>
  <si>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</si>
  <si>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</si>
  <si>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</si>
  <si>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</si>
  <si>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</si>
  <si>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</si>
  <si>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</si>
  <si>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</si>
  <si>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</si>
  <si>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</si>
  <si>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</si>
  <si>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</si>
  <si>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</si>
  <si>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</si>
  <si>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</si>
  <si>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</si>
  <si>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</si>
  <si>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</si>
  <si>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</si>
  <si>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</si>
  <si>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</si>
  <si>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</si>
  <si>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</si>
  <si>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</si>
  <si>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</si>
  <si>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</si>
  <si>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</si>
  <si>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</si>
  <si>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</si>
  <si>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</si>
  <si>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</si>
  <si>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</si>
  <si>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</si>
  <si>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</si>
  <si>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</si>
  <si>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</si>
  <si>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</si>
  <si>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</si>
  <si>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</si>
  <si>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</si>
  <si>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</si>
  <si>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</si>
  <si>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</si>
  <si>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</si>
  <si>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</si>
  <si>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</si>
  <si>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</si>
  <si>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</si>
  <si>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</si>
  <si>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</si>
  <si>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</si>
  <si>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</si>
  <si>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</si>
  <si>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</si>
  <si>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</si>
  <si>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</si>
  <si>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</si>
  <si>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</si>
  <si>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</si>
  <si>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</si>
  <si>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</si>
  <si>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</si>
  <si>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</si>
  <si>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</si>
  <si>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</si>
  <si>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</si>
  <si>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</si>
  <si>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</si>
  <si>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</si>
  <si>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</si>
  <si>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</si>
  <si>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</si>
  <si>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</si>
  <si>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</si>
  <si>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</si>
  <si>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</si>
  <si>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</si>
  <si>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</si>
  <si>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</si>
  <si>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</si>
  <si>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</si>
  <si>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</si>
  <si>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</si>
  <si>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</si>
  <si>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</si>
  <si>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</si>
  <si>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</si>
  <si>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</si>
  <si>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</si>
  <si>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</si>
  <si>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</si>
  <si>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</si>
  <si>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</si>
  <si>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</si>
  <si>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</si>
  <si>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</si>
  <si>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</si>
  <si>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</si>
  <si>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</si>
  <si>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</si>
  <si>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</si>
  <si>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</si>
  <si>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</si>
  <si>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</si>
  <si>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</si>
  <si>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</si>
  <si>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</si>
  <si>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</si>
  <si>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</si>
  <si>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</si>
  <si>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</si>
  <si>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</si>
  <si>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</si>
  <si>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</si>
  <si>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</si>
  <si>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</si>
  <si>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</si>
  <si>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</si>
  <si>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</si>
  <si>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</si>
  <si>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</si>
  <si>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</si>
  <si>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</si>
  <si>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</si>
  <si>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</si>
  <si>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</si>
  <si>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</si>
  <si>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</si>
  <si>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</si>
  <si>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</si>
  <si>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</si>
  <si>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</si>
  <si>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</si>
  <si>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</si>
  <si>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</si>
  <si>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</si>
  <si>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</si>
  <si>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</si>
  <si>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</si>
  <si>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</si>
  <si>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</si>
  <si>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</si>
  <si>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</si>
  <si>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</si>
  <si>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</si>
  <si>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</si>
  <si>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</si>
  <si>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</si>
  <si>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</si>
  <si>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</si>
  <si>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</si>
  <si>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</si>
  <si>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</si>
  <si>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</si>
  <si>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</si>
  <si>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</si>
  <si>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</si>
  <si>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</si>
  <si>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</si>
  <si>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</si>
  <si>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</si>
  <si>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</si>
  <si>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</si>
  <si>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</si>
  <si>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</si>
  <si>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</si>
  <si>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</si>
  <si>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</si>
  <si>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</si>
  <si>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</si>
  <si>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</si>
  <si>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</si>
  <si>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</si>
  <si>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</si>
  <si>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</si>
  <si>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</si>
  <si>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</si>
  <si>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</si>
  <si>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</si>
  <si>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</si>
  <si>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</si>
  <si>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</si>
  <si>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</si>
  <si>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</si>
  <si>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</si>
  <si>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</si>
  <si>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</si>
  <si>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</si>
  <si>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</si>
  <si>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</si>
  <si>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</si>
  <si>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</si>
  <si>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</si>
  <si>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</si>
  <si>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</si>
  <si>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</si>
  <si>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</si>
  <si>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</si>
  <si>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</si>
  <si>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</si>
  <si>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</si>
  <si>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</si>
  <si>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</si>
  <si>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</si>
  <si>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</si>
  <si>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</si>
  <si>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</si>
  <si>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</si>
  <si>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</si>
  <si>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</si>
  <si>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</si>
  <si>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</si>
  <si>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</si>
  <si>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</si>
  <si>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</si>
  <si>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</si>
  <si>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</si>
  <si>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</si>
  <si>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</si>
  <si>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</si>
  <si>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</si>
  <si>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</si>
  <si>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</si>
  <si>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</si>
  <si>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</si>
  <si>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</si>
  <si>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</si>
  <si>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</si>
  <si>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</si>
  <si>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</si>
  <si>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</si>
  <si>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</si>
  <si>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</si>
  <si>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</si>
  <si>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</si>
  <si>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</si>
  <si>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</si>
  <si>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</si>
  <si>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</si>
  <si>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</si>
  <si>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</si>
  <si>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</si>
  <si>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</si>
  <si>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</si>
  <si>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</si>
  <si>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</si>
  <si>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</si>
  <si>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</si>
  <si>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</si>
  <si>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</si>
  <si>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</si>
  <si>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</si>
  <si>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</si>
  <si>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</si>
  <si>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</si>
  <si>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</si>
  <si>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</si>
  <si>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</si>
  <si>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</si>
  <si>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</si>
  <si>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</si>
  <si>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</si>
  <si>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</si>
  <si>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</si>
  <si>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</si>
  <si>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</si>
  <si>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</si>
  <si>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</si>
  <si>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</si>
  <si>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</si>
  <si>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</si>
  <si>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</si>
  <si>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</si>
  <si>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</si>
  <si>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</si>
  <si>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</si>
  <si>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</si>
  <si>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</si>
  <si>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</si>
  <si>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</si>
  <si>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</si>
  <si>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</si>
  <si>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</si>
  <si>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</si>
  <si>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</si>
  <si>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</si>
  <si>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</si>
  <si>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</si>
  <si>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</si>
  <si>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</si>
  <si>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</si>
  <si>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</si>
  <si>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</si>
  <si>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</si>
  <si>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</si>
  <si>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</si>
  <si>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</si>
  <si>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</si>
  <si>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</si>
  <si>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</si>
  <si>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</si>
  <si>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</si>
  <si>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</si>
  <si>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</si>
  <si>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</si>
  <si>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</si>
  <si>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</si>
  <si>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</si>
  <si>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</si>
  <si>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</si>
  <si>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</si>
  <si>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</si>
  <si>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</si>
  <si>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</si>
  <si>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</si>
  <si>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</si>
  <si>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</si>
  <si>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</si>
  <si>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</si>
  <si>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</si>
  <si>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</si>
  <si>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</si>
  <si>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</si>
  <si>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</si>
  <si>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</si>
  <si>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</si>
  <si>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</si>
  <si>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</si>
  <si>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</si>
  <si>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</si>
  <si>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</si>
  <si>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</si>
  <si>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</si>
  <si>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</si>
  <si>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</si>
  <si>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</si>
  <si>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</si>
  <si>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</si>
  <si>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</si>
  <si>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</si>
  <si>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</si>
  <si>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</si>
  <si>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</si>
  <si>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</si>
  <si>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</si>
  <si>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</si>
  <si>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</si>
  <si>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</si>
  <si>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</si>
  <si>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</si>
  <si>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</si>
  <si>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</si>
  <si>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</si>
  <si>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</si>
  <si>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</si>
  <si>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</si>
  <si>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</si>
  <si>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</si>
  <si>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</si>
  <si>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</si>
  <si>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</si>
  <si>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</si>
  <si>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</si>
  <si>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</si>
  <si>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</si>
  <si>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</si>
  <si>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</si>
  <si>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</si>
  <si>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</si>
  <si>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</si>
  <si>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</si>
  <si>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</si>
  <si>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</si>
  <si>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</si>
  <si>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</si>
  <si>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</si>
  <si>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</si>
  <si>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</si>
  <si>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</si>
  <si>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</si>
  <si>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</si>
  <si>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</si>
  <si>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</si>
  <si>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</si>
  <si>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</si>
  <si>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</si>
  <si>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</si>
  <si>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</si>
  <si>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</si>
  <si>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</si>
  <si>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</si>
  <si>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</si>
  <si>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</si>
  <si>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</si>
  <si>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</si>
  <si>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</si>
  <si>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</si>
  <si>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</si>
  <si>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</si>
  <si>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</si>
  <si>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</si>
  <si>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</si>
  <si>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</si>
  <si>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</si>
  <si>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</si>
  <si>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</si>
  <si>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</si>
  <si>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</si>
  <si>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</si>
  <si>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</si>
  <si>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</si>
  <si>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</si>
  <si>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</si>
  <si>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</si>
  <si>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</si>
  <si>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</si>
  <si>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</si>
  <si>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</si>
  <si>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</si>
  <si>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</si>
  <si>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</si>
  <si>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</si>
  <si>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</si>
  <si>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</si>
  <si>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</si>
  <si>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</si>
  <si>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</si>
  <si>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</si>
  <si>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</si>
  <si>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</si>
  <si>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</si>
  <si>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</si>
  <si>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</si>
  <si>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</si>
  <si>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</si>
  <si>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</si>
  <si>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</si>
  <si>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</si>
  <si>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</si>
  <si>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</si>
  <si>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</si>
  <si>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</si>
  <si>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</si>
  <si>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</si>
  <si>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</si>
  <si>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</si>
  <si>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</si>
  <si>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</si>
  <si>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</si>
  <si>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</si>
  <si>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</si>
  <si>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</si>
  <si>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</si>
  <si>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</si>
  <si>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</si>
  <si>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</si>
  <si>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</si>
  <si>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</si>
  <si>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</si>
  <si>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</si>
  <si>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</si>
  <si>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</si>
  <si>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</si>
  <si>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</si>
  <si>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</si>
  <si>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</si>
  <si>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</si>
  <si>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</si>
  <si>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</si>
  <si>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</si>
  <si>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</si>
  <si>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</si>
  <si>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</si>
  <si>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</si>
  <si>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</si>
  <si>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</si>
  <si>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</si>
  <si>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</si>
  <si>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</si>
  <si>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</si>
  <si>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</si>
  <si>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</si>
  <si>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</si>
  <si>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</si>
  <si>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</si>
  <si>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</si>
  <si>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</si>
  <si>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</si>
  <si>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</si>
  <si>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</si>
  <si>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</si>
  <si>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</si>
  <si>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</si>
  <si>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</si>
  <si>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</si>
  <si>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</si>
  <si>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</si>
  <si>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</si>
  <si>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</si>
  <si>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</si>
  <si>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</si>
  <si>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</si>
  <si>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</si>
  <si>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</si>
  <si>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</si>
  <si>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</si>
  <si>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</si>
  <si>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</si>
  <si>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</si>
  <si>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</si>
  <si>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</si>
  <si>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</si>
  <si>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</si>
  <si>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</si>
  <si>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</si>
  <si>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</si>
  <si>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</si>
  <si>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</si>
  <si>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</si>
  <si>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</si>
  <si>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</si>
  <si>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</si>
  <si>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</si>
  <si>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</si>
  <si>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</si>
  <si>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</si>
  <si>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</si>
  <si>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</si>
  <si>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</si>
  <si>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</si>
  <si>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</si>
  <si>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</si>
  <si>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</si>
  <si>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</si>
  <si>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</si>
  <si>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</si>
  <si>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</si>
  <si>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</si>
  <si>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</si>
  <si>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</si>
  <si>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</si>
  <si>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</si>
  <si>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</si>
  <si>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</si>
  <si>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</si>
  <si>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</si>
  <si>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</si>
  <si>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</si>
  <si>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</si>
  <si>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</si>
  <si>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</si>
  <si>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</si>
  <si>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</si>
  <si>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</si>
  <si>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</si>
  <si>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</si>
  <si>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</si>
  <si>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</si>
  <si>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</si>
  <si>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</si>
  <si>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</si>
  <si>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</si>
  <si>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</si>
  <si>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</si>
  <si>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</si>
  <si>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</si>
  <si>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</si>
  <si>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</si>
  <si>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</si>
  <si>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</si>
  <si>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</si>
  <si>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</si>
  <si>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</si>
  <si>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</si>
  <si>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</si>
  <si>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</si>
  <si>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</si>
  <si>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</si>
  <si>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</si>
  <si>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</si>
  <si>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</si>
  <si>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</si>
  <si>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</si>
  <si>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</si>
  <si>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</si>
  <si>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</si>
  <si>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</si>
  <si>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</si>
  <si>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</si>
  <si>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</si>
  <si>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</si>
  <si>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</si>
  <si>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</si>
  <si>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</si>
  <si>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</si>
  <si>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</si>
  <si>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</si>
  <si>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</si>
  <si>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</si>
  <si>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</si>
  <si>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</si>
  <si>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</si>
  <si>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</si>
  <si>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</si>
  <si>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</si>
  <si>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</si>
  <si>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</si>
  <si>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</si>
  <si>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</si>
  <si>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</si>
  <si>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</si>
  <si>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</si>
  <si>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</si>
  <si>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</si>
  <si>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</si>
  <si>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</si>
  <si>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</si>
  <si>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</si>
  <si>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</si>
  <si>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</si>
  <si>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</si>
  <si>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</si>
  <si>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</si>
  <si>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</si>
  <si>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</si>
  <si>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</si>
  <si>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</si>
  <si>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</si>
  <si>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</si>
  <si>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</si>
  <si>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</si>
  <si>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</si>
  <si>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</si>
  <si>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</si>
  <si>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</si>
  <si>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</si>
  <si>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</si>
  <si>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</si>
  <si>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</si>
  <si>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</si>
  <si>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</si>
  <si>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</si>
  <si>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</si>
  <si>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</si>
  <si>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</si>
  <si>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</si>
  <si>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</si>
  <si>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</si>
  <si>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</si>
  <si>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</si>
  <si>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</si>
  <si>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</si>
  <si>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</si>
  <si>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</si>
  <si>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</si>
  <si>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</si>
  <si>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</si>
  <si>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</si>
  <si>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</si>
  <si>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</si>
  <si>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</si>
  <si>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</si>
  <si>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</si>
  <si>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</si>
  <si>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</si>
  <si>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</si>
  <si>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</si>
  <si>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</si>
  <si>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</si>
  <si>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</si>
  <si>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</si>
  <si>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</si>
  <si>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</si>
  <si>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</si>
  <si>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</si>
  <si>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</si>
  <si>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</si>
  <si>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</si>
  <si>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</si>
  <si>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</si>
  <si>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</si>
  <si>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</si>
  <si>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</si>
  <si>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</si>
  <si>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</si>
  <si>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</si>
  <si>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</si>
  <si>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</si>
  <si>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</si>
  <si>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</si>
  <si>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</si>
  <si>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</si>
  <si>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</si>
  <si>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</si>
  <si>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</si>
  <si>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</si>
  <si>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</si>
  <si>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</si>
  <si>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</si>
  <si>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</si>
  <si>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</si>
  <si>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</si>
  <si>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</si>
  <si>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</si>
  <si>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</si>
  <si>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</si>
  <si>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</si>
  <si>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</si>
  <si>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</si>
  <si>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</si>
  <si>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</si>
  <si>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</si>
  <si>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</si>
  <si>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</si>
  <si>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</si>
  <si>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</si>
  <si>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</si>
  <si>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</si>
  <si>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</si>
  <si>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</si>
  <si>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</si>
  <si>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</si>
  <si>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</si>
  <si>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</si>
  <si>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</si>
  <si>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</si>
  <si>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</si>
  <si>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</si>
  <si>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</si>
  <si>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</si>
  <si>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</si>
  <si>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</si>
  <si>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</si>
  <si>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</si>
  <si>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</si>
  <si>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</si>
  <si>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</si>
  <si>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</si>
  <si>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</si>
  <si>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</si>
  <si>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</si>
  <si>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</si>
  <si>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</si>
  <si>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</si>
  <si>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</si>
  <si>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</si>
  <si>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</si>
  <si>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</si>
  <si>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</si>
  <si>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</si>
  <si>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</si>
  <si>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</si>
  <si>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</si>
  <si>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</si>
  <si>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</si>
  <si>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</si>
  <si>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</si>
  <si>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</si>
  <si>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</si>
  <si>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</si>
  <si>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</si>
  <si>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</si>
  <si>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</si>
  <si>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</si>
  <si>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</si>
  <si>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</si>
  <si>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</si>
  <si>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</si>
  <si>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</si>
  <si>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</si>
  <si>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</si>
  <si>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</si>
  <si>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</si>
  <si>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</si>
  <si>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</si>
  <si>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</si>
  <si>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</si>
  <si>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</si>
  <si>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</si>
  <si>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</si>
  <si>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</si>
  <si>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</si>
  <si>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</si>
  <si>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</si>
  <si>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</si>
  <si>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</si>
  <si>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</si>
  <si>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</si>
  <si>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</si>
  <si>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</si>
  <si>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</si>
  <si>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</si>
  <si>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</si>
  <si>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</si>
  <si>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</si>
  <si>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</si>
  <si>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</si>
  <si>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</si>
  <si>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</si>
  <si>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</si>
  <si>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</si>
  <si>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</si>
  <si>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</si>
  <si>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</si>
  <si>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</si>
  <si>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</si>
  <si>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</si>
  <si>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</si>
  <si>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</si>
  <si>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</si>
  <si>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</si>
  <si>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</si>
  <si>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</si>
  <si>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</si>
  <si>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</si>
  <si>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</si>
  <si>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</si>
  <si>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</si>
  <si>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</si>
  <si>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</si>
  <si>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</si>
  <si>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</si>
  <si>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</si>
  <si>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</si>
  <si>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</si>
  <si>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</si>
  <si>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</si>
  <si>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</si>
  <si>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</si>
  <si>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</si>
  <si>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</si>
  <si>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</si>
  <si>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</si>
  <si>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</si>
  <si>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</si>
  <si>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</si>
  <si>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</si>
  <si>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</si>
  <si>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</si>
  <si>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</si>
  <si>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</si>
  <si>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</si>
  <si>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</si>
  <si>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</si>
  <si>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</si>
  <si>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</si>
  <si>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</si>
  <si>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</si>
  <si>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</si>
  <si>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</si>
  <si>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</si>
  <si>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</si>
  <si>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</si>
  <si>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</si>
  <si>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</si>
  <si>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</si>
  <si>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</si>
  <si>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</si>
  <si>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</si>
  <si>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</si>
  <si>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</si>
  <si>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</si>
  <si>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</si>
  <si>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</si>
  <si>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</si>
  <si>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</si>
  <si>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</si>
  <si>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</si>
  <si>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</si>
  <si>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</si>
  <si>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</si>
  <si>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</si>
  <si>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</si>
  <si>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</si>
  <si>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</si>
  <si>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</si>
  <si>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</si>
  <si>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</si>
  <si>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</si>
  <si>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</si>
  <si>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</si>
  <si>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</si>
  <si>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</si>
  <si>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</si>
  <si>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</si>
  <si>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</si>
  <si>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</si>
  <si>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</si>
  <si>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</si>
  <si>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</si>
  <si>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</si>
  <si>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</si>
  <si>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</si>
  <si>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</si>
  <si>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</si>
  <si>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</si>
  <si>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</si>
  <si>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</si>
  <si>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</si>
  <si>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</si>
  <si>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</si>
  <si>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</si>
  <si>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</si>
  <si>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</si>
  <si>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</si>
  <si>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</si>
  <si>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</si>
  <si>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</si>
  <si>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</si>
  <si>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</si>
  <si>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</si>
  <si>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</si>
  <si>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</si>
  <si>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</si>
  <si>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</si>
  <si>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</si>
  <si>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</si>
  <si>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</si>
  <si>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</si>
  <si>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</si>
  <si>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</si>
  <si>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</si>
  <si>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</si>
  <si>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</si>
  <si>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</si>
  <si>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</si>
  <si>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</si>
  <si>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</si>
  <si>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</si>
  <si>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</si>
  <si>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</si>
  <si>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</si>
  <si>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</si>
  <si>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</si>
  <si>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</si>
  <si>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</si>
  <si>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</si>
  <si>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</si>
  <si>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</si>
  <si>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</si>
  <si>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</si>
  <si>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</si>
  <si>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</si>
  <si>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</si>
  <si>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</si>
  <si>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</si>
  <si>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</si>
  <si>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</si>
  <si>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</si>
  <si>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</si>
  <si>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</si>
  <si>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</si>
  <si>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</si>
  <si>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</si>
  <si>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</si>
  <si>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</si>
  <si>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</si>
  <si>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</si>
  <si>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</si>
  <si>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</si>
  <si>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</si>
  <si>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</si>
  <si>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</si>
  <si>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</si>
  <si>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</si>
  <si>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</si>
  <si>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</si>
  <si>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</si>
  <si>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</si>
  <si>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</si>
  <si>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</si>
  <si>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</si>
  <si>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</si>
  <si>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</si>
  <si>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</si>
  <si>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</si>
  <si>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</si>
  <si>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</si>
  <si>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</si>
  <si>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</si>
  <si>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</si>
  <si>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</si>
  <si>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</si>
  <si>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</si>
  <si>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</si>
  <si>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</si>
  <si>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</si>
  <si>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</si>
  <si>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</si>
  <si>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</si>
  <si>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</si>
  <si>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</si>
  <si>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</si>
  <si>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</si>
  <si>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</si>
  <si>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</si>
  <si>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</si>
  <si>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</si>
  <si>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</si>
  <si>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</si>
  <si>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</si>
  <si>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</si>
  <si>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</si>
  <si>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</si>
  <si>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</si>
  <si>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</si>
  <si>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</si>
  <si>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</si>
  <si>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</si>
  <si>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</si>
  <si>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</si>
  <si>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</si>
  <si>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</si>
  <si>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</si>
  <si>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</si>
  <si>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</si>
  <si>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</si>
  <si>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</si>
  <si>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</si>
  <si>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</si>
  <si>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</si>
  <si>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</si>
  <si>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</si>
  <si>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</si>
  <si>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</si>
  <si>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</si>
  <si>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</si>
  <si>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</si>
  <si>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</si>
  <si>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</si>
  <si>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</si>
  <si>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</si>
  <si>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</si>
  <si>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</si>
  <si>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</si>
  <si>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</si>
  <si>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</si>
  <si>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</si>
  <si>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</si>
  <si>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</si>
  <si>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</si>
  <si>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</si>
  <si>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</si>
  <si>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</si>
  <si>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</si>
  <si>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</si>
  <si>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</si>
  <si>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</si>
  <si>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</si>
  <si>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</si>
  <si>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</si>
  <si>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</si>
  <si>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</si>
  <si>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</si>
  <si>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</si>
  <si>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</si>
  <si>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</si>
  <si>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</si>
  <si>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</si>
  <si>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</si>
  <si>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</si>
  <si>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</si>
  <si>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</si>
  <si>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</si>
  <si>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</si>
  <si>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</si>
  <si>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</si>
  <si>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</si>
  <si>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</si>
  <si>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</si>
  <si>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</si>
  <si>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</si>
  <si>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</si>
  <si>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</si>
  <si>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</si>
  <si>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</si>
  <si>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</si>
  <si>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</si>
  <si>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</si>
  <si>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</si>
  <si>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</si>
  <si>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</si>
  <si>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</si>
  <si>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</si>
  <si>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</si>
  <si>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</si>
  <si>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</si>
  <si>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</si>
  <si>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</si>
  <si>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</si>
  <si>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</si>
  <si>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</si>
  <si>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</si>
  <si>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</si>
  <si>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</si>
  <si>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</si>
  <si>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</si>
  <si>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</si>
  <si>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</si>
  <si>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</si>
  <si>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</si>
  <si>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</si>
  <si>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</si>
  <si>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</si>
  <si>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</si>
  <si>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</si>
  <si>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</si>
  <si>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</si>
  <si>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</si>
  <si>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</si>
  <si>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</si>
  <si>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</si>
  <si>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</si>
  <si>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</si>
  <si>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</si>
  <si>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</si>
  <si>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</si>
  <si>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</si>
  <si>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</si>
  <si>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</si>
  <si>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</si>
  <si>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</si>
  <si>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</si>
  <si>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</si>
  <si>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</si>
  <si>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</si>
  <si>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</si>
  <si>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</si>
  <si>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</si>
  <si>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</si>
  <si>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</si>
  <si>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</si>
  <si>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</si>
  <si>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</si>
  <si>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</si>
  <si>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</si>
  <si>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</si>
  <si>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</si>
  <si>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</si>
  <si>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</si>
  <si>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</si>
  <si>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</si>
  <si>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</si>
  <si>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</si>
  <si>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</si>
  <si>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</si>
  <si>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</si>
  <si>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</si>
  <si>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</si>
  <si>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</si>
  <si>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</si>
  <si>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</si>
  <si>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</si>
  <si>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</si>
  <si>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</si>
  <si>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</si>
  <si>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</si>
  <si>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</si>
  <si>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</si>
  <si>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</si>
  <si>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</si>
  <si>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</si>
  <si>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</si>
  <si>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</si>
  <si>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</si>
  <si>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</si>
  <si>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</si>
  <si>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</si>
  <si>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</si>
  <si>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</si>
  <si>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</si>
  <si>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</si>
  <si>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</si>
  <si>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</si>
  <si>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</si>
  <si>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</si>
  <si>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</si>
  <si>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</si>
  <si>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</si>
  <si>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</si>
  <si>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</si>
  <si>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</si>
  <si>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</si>
  <si>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</si>
  <si>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</si>
  <si>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</si>
  <si>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</si>
  <si>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</si>
  <si>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</si>
  <si>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</si>
  <si>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</si>
  <si>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</si>
  <si>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</si>
  <si>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</si>
  <si>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</si>
  <si>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</si>
  <si>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</si>
  <si>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</si>
  <si>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</si>
  <si>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</si>
  <si>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</si>
  <si>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</si>
  <si>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</si>
  <si>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</si>
  <si>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</si>
  <si>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</si>
  <si>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</si>
  <si>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</si>
  <si>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</si>
  <si>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</si>
  <si>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</si>
  <si>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</si>
  <si>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</si>
  <si>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</si>
  <si>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</si>
  <si>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</si>
  <si>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</si>
  <si>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</si>
  <si>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</si>
  <si>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</si>
  <si>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</si>
  <si>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</si>
  <si>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</si>
  <si>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</si>
  <si>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</si>
  <si>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</si>
  <si>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</si>
  <si>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</si>
  <si>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</si>
  <si>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</si>
  <si>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</si>
  <si>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</si>
  <si>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</si>
  <si>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</si>
  <si>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</si>
  <si>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</si>
  <si>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</si>
  <si>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</si>
  <si>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</si>
  <si>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</si>
  <si>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</si>
  <si>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</si>
  <si>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</si>
  <si>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</si>
  <si>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</si>
  <si>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</si>
  <si>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</si>
  <si>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</si>
  <si>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</si>
  <si>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</si>
  <si>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</si>
  <si>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</si>
  <si>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</si>
  <si>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</si>
  <si>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</si>
  <si>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</si>
  <si>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</si>
  <si>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</si>
  <si>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</si>
  <si>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</si>
  <si>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</si>
  <si>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</si>
  <si>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</si>
  <si>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</si>
  <si>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</si>
  <si>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</si>
  <si>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</si>
  <si>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</si>
  <si>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</si>
  <si>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</si>
  <si>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</si>
  <si>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</si>
  <si>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</si>
  <si>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</si>
  <si>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</si>
  <si>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</si>
  <si>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</si>
  <si>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</si>
  <si>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</si>
  <si>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</si>
  <si>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</si>
  <si>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</si>
  <si>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</si>
  <si>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</si>
  <si>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</si>
  <si>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</si>
  <si>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</si>
  <si>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</si>
  <si>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</si>
  <si>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</si>
  <si>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</si>
  <si>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</si>
  <si>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</si>
  <si>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</si>
  <si>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</si>
  <si>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</si>
  <si>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</si>
  <si>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</si>
  <si>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</si>
  <si>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</si>
  <si>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</si>
  <si>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</si>
  <si>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</si>
  <si>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</si>
  <si>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</si>
  <si>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</si>
  <si>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</si>
  <si>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</si>
  <si>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</si>
  <si>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</si>
  <si>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</si>
  <si>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</si>
  <si>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</si>
  <si>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</si>
  <si>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</si>
  <si>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</si>
  <si>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</si>
  <si>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</si>
  <si>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</si>
  <si>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</si>
  <si>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</si>
  <si>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</si>
  <si>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</si>
  <si>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</si>
  <si>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</si>
  <si>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</si>
  <si>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</si>
  <si>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</si>
  <si>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</si>
  <si>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</si>
  <si>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</si>
  <si>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</si>
  <si>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</si>
  <si>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</si>
  <si>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</si>
  <si>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</si>
  <si>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</si>
  <si>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</si>
  <si>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</si>
  <si>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</si>
  <si>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</si>
  <si>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</si>
  <si>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</si>
  <si>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</si>
  <si>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</si>
  <si>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</si>
  <si>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</si>
  <si>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</si>
  <si>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</si>
  <si>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</si>
  <si>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</si>
  <si>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</si>
  <si>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</si>
  <si>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</si>
  <si>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</si>
  <si>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</si>
  <si>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</si>
  <si>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</si>
  <si>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</si>
  <si>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</si>
  <si>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</si>
  <si>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</si>
  <si>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</si>
  <si>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</si>
  <si>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</si>
  <si>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</si>
  <si>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</si>
  <si>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</si>
  <si>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</si>
  <si>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</si>
  <si>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</si>
  <si>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</si>
  <si>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</si>
  <si>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</si>
  <si>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</si>
  <si>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</si>
  <si>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</si>
  <si>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</si>
  <si>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</si>
  <si>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</si>
  <si>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</si>
  <si>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</si>
  <si>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</si>
  <si>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</si>
  <si>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</si>
  <si>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</si>
  <si>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</si>
  <si>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</si>
  <si>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</si>
  <si>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</si>
  <si>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</si>
  <si>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</si>
  <si>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</si>
  <si>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</si>
  <si>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</si>
  <si>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</si>
  <si>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</si>
  <si>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</si>
  <si>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</si>
  <si>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</si>
  <si>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</si>
  <si>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</si>
  <si>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</si>
  <si>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</si>
  <si>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</si>
  <si>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</si>
  <si>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</si>
  <si>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</si>
  <si>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</si>
  <si>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</si>
  <si>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</si>
  <si>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</si>
  <si>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</si>
  <si>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</si>
  <si>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</si>
  <si>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</si>
  <si>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</si>
  <si>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</si>
  <si>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</si>
  <si>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</si>
  <si>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</si>
  <si>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</si>
  <si>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</si>
  <si>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</si>
  <si>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</si>
  <si>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</si>
  <si>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</si>
  <si>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</si>
  <si>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</si>
  <si>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</si>
  <si>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</si>
  <si>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</si>
  <si>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</si>
  <si>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</si>
  <si>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</si>
  <si>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</si>
  <si>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</si>
  <si>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</si>
  <si>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</si>
  <si>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</si>
  <si>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</si>
  <si>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</si>
  <si>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</si>
  <si>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</si>
  <si>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</si>
  <si>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</si>
  <si>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</si>
  <si>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</si>
  <si>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</si>
  <si>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</si>
  <si>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</si>
  <si>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</si>
  <si>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</si>
  <si>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</si>
  <si>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</si>
  <si>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</si>
  <si>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</si>
  <si>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</si>
  <si>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</si>
  <si>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</si>
  <si>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</si>
  <si>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</si>
  <si>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</si>
  <si>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</si>
  <si>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</si>
  <si>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</si>
  <si>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</si>
  <si>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</si>
  <si>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</si>
  <si>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</si>
  <si>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</si>
  <si>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</si>
  <si>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</si>
  <si>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</si>
  <si>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</si>
  <si>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</si>
  <si>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</si>
  <si>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</si>
  <si>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</si>
  <si>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</si>
  <si>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</si>
  <si>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</si>
  <si>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</si>
  <si>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</si>
  <si>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</si>
  <si>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</si>
  <si>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</si>
  <si>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</si>
  <si>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</si>
  <si>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</si>
  <si>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</si>
  <si>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</si>
  <si>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</si>
  <si>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</si>
  <si>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</si>
  <si>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</si>
  <si>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</si>
  <si>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</si>
  <si>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</si>
  <si>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</si>
  <si>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</si>
  <si>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</si>
  <si>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</si>
  <si>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</si>
  <si>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</si>
  <si>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</si>
  <si>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</si>
  <si>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</si>
  <si>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</si>
  <si>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</si>
  <si>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</si>
  <si>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</si>
  <si>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</si>
  <si>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</si>
  <si>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</si>
  <si>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</si>
  <si>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</si>
  <si>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</si>
  <si>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</si>
  <si>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</si>
  <si>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</si>
  <si>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</si>
  <si>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</si>
  <si>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</si>
  <si>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</si>
  <si>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</si>
  <si>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</si>
  <si>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</si>
  <si>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</si>
  <si>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</si>
  <si>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</si>
  <si>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</si>
  <si>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</si>
  <si>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</si>
  <si>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</si>
  <si>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</si>
  <si>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</si>
  <si>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</si>
  <si>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</si>
  <si>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</si>
  <si>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</si>
  <si>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</si>
  <si>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</si>
  <si>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</si>
  <si>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</si>
  <si>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</si>
  <si>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</si>
  <si>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</si>
  <si>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</si>
  <si>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</si>
  <si>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</si>
  <si>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</si>
  <si>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</si>
  <si>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</si>
  <si>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</si>
  <si>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</si>
  <si>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</si>
  <si>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</si>
  <si>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</si>
  <si>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</si>
  <si>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</si>
  <si>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</si>
  <si>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</si>
  <si>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</si>
  <si>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</si>
  <si>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</si>
  <si>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</si>
  <si>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</si>
  <si>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</si>
  <si>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</si>
  <si>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</si>
  <si>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</si>
  <si>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</si>
  <si>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</si>
  <si>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</si>
  <si>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</si>
  <si>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</si>
  <si>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</si>
  <si>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</si>
  <si>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</si>
  <si>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</si>
  <si>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</si>
  <si>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</si>
  <si>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</si>
  <si>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</si>
  <si>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</si>
  <si>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</si>
  <si>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</si>
  <si>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</si>
  <si>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</si>
  <si>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</si>
  <si>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</si>
  <si>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</si>
  <si>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</si>
  <si>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</si>
  <si>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</si>
  <si>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</si>
  <si>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</si>
  <si>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</si>
  <si>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</si>
  <si>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</si>
  <si>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</si>
  <si>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</si>
  <si>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</si>
  <si>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</si>
  <si>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</si>
  <si>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</si>
  <si>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</si>
  <si>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</si>
  <si>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</si>
  <si>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</si>
  <si>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</si>
  <si>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</si>
  <si>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</si>
  <si>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</si>
  <si>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</si>
  <si>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</si>
  <si>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</si>
  <si>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</si>
  <si>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</si>
  <si>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</si>
  <si>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</si>
  <si>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</si>
  <si>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</si>
  <si>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</si>
  <si>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</si>
  <si>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</si>
  <si>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</si>
  <si>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</si>
  <si>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</si>
  <si>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</si>
  <si>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</si>
  <si>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</si>
  <si>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</si>
  <si>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</si>
  <si>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</si>
  <si>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</si>
  <si>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</si>
  <si>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</si>
  <si>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</si>
  <si>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</si>
  <si>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</si>
  <si>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</si>
  <si>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</si>
  <si>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</si>
  <si>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</si>
  <si>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</si>
  <si>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</si>
  <si>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</si>
  <si>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</si>
  <si>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</si>
  <si>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</si>
  <si>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</si>
  <si>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</si>
  <si>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</si>
  <si>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</si>
  <si>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</si>
  <si>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</si>
  <si>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</si>
  <si>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</si>
  <si>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</si>
  <si>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</si>
  <si>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</si>
  <si>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</si>
  <si>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</si>
  <si>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</si>
  <si>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</si>
  <si>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</si>
  <si>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</si>
  <si>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</si>
  <si>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</si>
  <si>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</si>
  <si>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</si>
  <si>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</si>
  <si>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</si>
  <si>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</si>
  <si>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</si>
  <si>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</si>
  <si>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</si>
  <si>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</si>
  <si>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</si>
  <si>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</si>
  <si>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</si>
  <si>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</si>
  <si>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</si>
  <si>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</si>
  <si>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</si>
  <si>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</si>
  <si>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</si>
  <si>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</si>
  <si>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</si>
  <si>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</si>
  <si>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</si>
  <si>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</si>
  <si>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</si>
  <si>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</si>
  <si>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</si>
  <si>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</si>
  <si>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</si>
  <si>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</si>
  <si>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</si>
  <si>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</si>
  <si>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</si>
  <si>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</si>
  <si>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</si>
  <si>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</si>
  <si>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</si>
  <si>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</si>
  <si>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</si>
  <si>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</si>
  <si>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</si>
  <si>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</si>
  <si>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</si>
  <si>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</si>
  <si>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</si>
  <si>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</si>
  <si>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</si>
  <si>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</si>
  <si>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</si>
  <si>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</si>
  <si>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</si>
  <si>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</si>
  <si>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</si>
  <si>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</si>
  <si>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</si>
  <si>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</si>
  <si>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</si>
  <si>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</si>
  <si>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</si>
  <si>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</si>
  <si>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</si>
  <si>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</si>
  <si>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</si>
  <si>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</si>
  <si>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</si>
  <si>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</si>
  <si>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</si>
  <si>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</si>
  <si>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</si>
  <si>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</si>
  <si>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</si>
  <si>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</si>
  <si>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</si>
  <si>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</si>
  <si>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</si>
  <si>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</si>
  <si>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</si>
  <si>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</si>
  <si>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</si>
  <si>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</si>
  <si>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</si>
  <si>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</si>
  <si>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</si>
  <si>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</si>
  <si>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</si>
  <si>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</si>
  <si>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</si>
  <si>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</si>
  <si>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</si>
  <si>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</si>
  <si>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</si>
  <si>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</si>
  <si>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</si>
  <si>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</si>
  <si>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</si>
  <si>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</si>
  <si>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</si>
  <si>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</si>
  <si>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</si>
  <si>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</si>
  <si>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</si>
  <si>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</si>
  <si>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</si>
  <si>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</si>
  <si>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</si>
  <si>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</si>
  <si>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</si>
  <si>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</si>
  <si>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</si>
  <si>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</si>
  <si>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</si>
  <si>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</si>
  <si>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</si>
  <si>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</si>
  <si>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</si>
  <si>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</si>
  <si>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</si>
  <si>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</si>
  <si>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</si>
  <si>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</si>
  <si>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</si>
  <si>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</si>
  <si>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</si>
  <si>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</si>
  <si>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</si>
  <si>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</si>
  <si>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</si>
  <si>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</si>
  <si>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</si>
  <si>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</si>
  <si>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</si>
  <si>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</si>
  <si>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</si>
  <si>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</si>
  <si>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</si>
  <si>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</si>
  <si>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</si>
  <si>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</si>
  <si>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</si>
  <si>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</si>
  <si>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</si>
  <si>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</si>
  <si>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</si>
  <si>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</si>
  <si>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</si>
  <si>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</si>
  <si>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</si>
  <si>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</si>
  <si>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</si>
  <si>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</si>
  <si>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</si>
  <si>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</si>
  <si>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</si>
  <si>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</si>
  <si>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</si>
  <si>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</si>
  <si>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</si>
  <si>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</si>
  <si>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</si>
  <si>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</si>
  <si>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</si>
  <si>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</si>
  <si>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</si>
  <si>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</si>
  <si>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</si>
  <si>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</si>
  <si>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</si>
  <si>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</si>
  <si>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</si>
  <si>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</si>
  <si>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</si>
  <si>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</si>
  <si>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</si>
  <si>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</si>
  <si>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</si>
  <si>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</si>
  <si>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</si>
  <si>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</si>
  <si>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</si>
  <si>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</si>
  <si>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</si>
  <si>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</si>
  <si>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</si>
  <si>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</si>
  <si>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</si>
  <si>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</si>
  <si>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</si>
  <si>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</si>
  <si>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</si>
  <si>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</si>
  <si>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</si>
  <si>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</si>
  <si>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</si>
  <si>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</si>
  <si>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</si>
  <si>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</si>
  <si>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</si>
  <si>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</si>
  <si>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</si>
  <si>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</si>
  <si>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</si>
  <si>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</si>
  <si>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</si>
  <si>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</si>
  <si>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</si>
  <si>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</si>
  <si>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</si>
  <si>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</si>
  <si>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</si>
  <si>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</si>
  <si>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</si>
  <si>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</si>
  <si>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</si>
  <si>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</si>
  <si>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</si>
  <si>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</si>
  <si>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</si>
  <si>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</si>
  <si>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</si>
  <si>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</si>
  <si>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</si>
  <si>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</si>
  <si>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</si>
  <si>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</si>
  <si>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</si>
  <si>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</si>
  <si>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</si>
  <si>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</si>
  <si>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</si>
  <si>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</si>
  <si>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</si>
  <si>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</si>
  <si>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</si>
  <si>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</si>
  <si>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</si>
  <si>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</si>
  <si>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</si>
  <si>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</si>
  <si>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</si>
  <si>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</si>
  <si>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</si>
  <si>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</si>
  <si>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</si>
  <si>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</si>
  <si>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</si>
  <si>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</si>
  <si>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</si>
  <si>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</si>
  <si>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</si>
  <si>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</si>
  <si>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</si>
  <si>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</si>
  <si>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</si>
  <si>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</si>
  <si>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</si>
  <si>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</si>
  <si>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</si>
  <si>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</si>
  <si>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</si>
  <si>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</si>
  <si>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</si>
  <si>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</si>
  <si>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</si>
  <si>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</si>
  <si>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</si>
  <si>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</si>
  <si>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</si>
  <si>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</si>
  <si>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</si>
  <si>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</si>
  <si>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</si>
  <si>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</si>
  <si>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</si>
  <si>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</si>
  <si>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</si>
  <si>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</si>
  <si>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</si>
  <si>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</si>
  <si>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</si>
  <si>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</si>
  <si>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</si>
  <si>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</si>
  <si>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</si>
  <si>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</si>
  <si>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</si>
  <si>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</si>
  <si>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</si>
  <si>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</si>
  <si>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</si>
  <si>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</si>
  <si>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</si>
  <si>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</si>
  <si>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</si>
  <si>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</si>
  <si>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</si>
  <si>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</si>
  <si>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</si>
  <si>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</si>
  <si>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</si>
  <si>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</si>
  <si>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</si>
  <si>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</si>
  <si>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</si>
  <si>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</si>
  <si>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</si>
  <si>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</si>
  <si>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</si>
  <si>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</si>
  <si>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</si>
  <si>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</si>
  <si>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</si>
  <si>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</si>
  <si>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</si>
  <si>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</si>
  <si>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</si>
  <si>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</si>
  <si>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</si>
  <si>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</si>
  <si>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</si>
  <si>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</si>
  <si>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</si>
  <si>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</si>
  <si>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</si>
  <si>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</si>
  <si>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</si>
  <si>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</si>
  <si>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</si>
  <si>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</si>
  <si>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</si>
  <si>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</si>
  <si>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</si>
  <si>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</si>
  <si>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</si>
  <si>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</si>
  <si>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</si>
  <si>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</si>
  <si>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</si>
  <si>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</si>
  <si>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</si>
  <si>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</si>
  <si>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</si>
  <si>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</si>
  <si>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</si>
  <si>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</si>
  <si>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</si>
  <si>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</si>
  <si>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</si>
  <si>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</si>
  <si>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</si>
  <si>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</si>
  <si>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</si>
  <si>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</si>
  <si>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</si>
  <si>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</si>
  <si>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</si>
  <si>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</si>
  <si>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</si>
  <si>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</si>
  <si>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</si>
  <si>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</si>
  <si>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</si>
  <si>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</si>
  <si>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</si>
  <si>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</si>
  <si>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</si>
  <si>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</si>
  <si>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</si>
  <si>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</si>
  <si>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</si>
  <si>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</si>
  <si>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</si>
  <si>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</si>
  <si>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</si>
  <si>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</si>
  <si>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</si>
  <si>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</si>
  <si>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</si>
  <si>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</si>
  <si>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</si>
  <si>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</si>
  <si>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</si>
  <si>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</si>
  <si>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</si>
  <si>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</si>
  <si>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</si>
  <si>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</si>
  <si>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</si>
  <si>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</si>
  <si>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</si>
  <si>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</si>
  <si>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</si>
  <si>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</si>
  <si>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</si>
  <si>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</si>
  <si>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</si>
  <si>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</si>
  <si>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</si>
  <si>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</si>
  <si>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</si>
  <si>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</si>
  <si>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</si>
  <si>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</si>
  <si>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</si>
  <si>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</si>
  <si>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</si>
  <si>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</si>
  <si>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</si>
  <si>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</si>
  <si>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</si>
  <si>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</si>
  <si>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</si>
  <si>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</si>
  <si>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</si>
  <si>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</si>
  <si>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</si>
  <si>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</si>
  <si>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</si>
  <si>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</si>
  <si>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</si>
  <si>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</si>
  <si>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</si>
  <si>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</si>
  <si>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</si>
  <si>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</si>
  <si>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</si>
  <si>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</si>
  <si>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</si>
  <si>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</si>
  <si>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</si>
  <si>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</si>
  <si>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</si>
  <si>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</si>
  <si>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</si>
  <si>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</si>
  <si>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</si>
  <si>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</si>
  <si>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</si>
  <si>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</si>
  <si>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</si>
  <si>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</si>
  <si>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</si>
  <si>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</si>
  <si>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</si>
  <si>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</si>
  <si>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</si>
  <si>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</si>
  <si>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</si>
  <si>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</si>
  <si>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</si>
  <si>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</si>
  <si>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</si>
  <si>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</si>
  <si>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</si>
  <si>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</si>
  <si>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</si>
  <si>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</si>
  <si>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</si>
  <si>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</si>
  <si>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</si>
  <si>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</si>
  <si>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</si>
  <si>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</si>
  <si>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</si>
  <si>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</si>
  <si>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</si>
  <si>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</si>
  <si>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</si>
  <si>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</si>
  <si>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</si>
  <si>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</si>
  <si>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</si>
  <si>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</si>
  <si>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</si>
  <si>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</si>
  <si>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</si>
  <si>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</si>
  <si>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</si>
  <si>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</si>
  <si>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</si>
  <si>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</si>
  <si>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</si>
  <si>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</si>
  <si>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</si>
  <si>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</si>
  <si>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</si>
  <si>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</si>
  <si>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</si>
  <si>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</si>
  <si>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</si>
  <si>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</si>
  <si>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</si>
  <si>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</si>
  <si>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</si>
  <si>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</si>
  <si>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</si>
  <si>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</si>
  <si>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</si>
  <si>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</si>
  <si>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</si>
  <si>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</si>
  <si>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</si>
  <si>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</si>
  <si>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</si>
  <si>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</si>
  <si>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</si>
  <si>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</si>
  <si>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</si>
  <si>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</si>
  <si>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</si>
  <si>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</si>
  <si>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</si>
  <si>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</si>
  <si>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</si>
  <si>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</si>
  <si>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</si>
  <si>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</si>
  <si>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</si>
  <si>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</si>
  <si>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</si>
  <si>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</si>
  <si>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</si>
  <si>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</si>
  <si>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</si>
  <si>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</si>
  <si>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</si>
  <si>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</si>
  <si>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</si>
  <si>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</si>
  <si>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</si>
  <si>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</si>
  <si>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</si>
  <si>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</si>
  <si>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</si>
  <si>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</si>
  <si>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</si>
  <si>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</si>
  <si>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</si>
  <si>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</si>
  <si>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</si>
  <si>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</si>
  <si>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</si>
  <si>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</si>
  <si>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</si>
  <si>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</si>
  <si>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</si>
  <si>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</si>
  <si>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</si>
  <si>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</si>
  <si>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</si>
  <si>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</si>
  <si>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</si>
  <si>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</si>
  <si>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</si>
  <si>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</si>
  <si>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</si>
  <si>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</si>
  <si>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</si>
  <si>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</si>
  <si>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</si>
  <si>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</si>
  <si>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</si>
  <si>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</si>
  <si>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</si>
  <si>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</si>
  <si>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</si>
  <si>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</si>
  <si>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</si>
  <si>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</si>
  <si>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</si>
  <si>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</si>
  <si>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</si>
  <si>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</si>
  <si>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</si>
  <si>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</si>
  <si>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</si>
  <si>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</si>
  <si>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</si>
  <si>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</si>
  <si>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</si>
  <si>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</si>
  <si>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</si>
  <si>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</si>
  <si>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</si>
  <si>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</si>
  <si>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</si>
  <si>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</si>
  <si>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</si>
  <si>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</si>
  <si>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</si>
  <si>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</si>
  <si>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</si>
  <si>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</si>
  <si>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</si>
  <si>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</si>
  <si>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</si>
  <si>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</si>
  <si>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</si>
  <si>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</si>
  <si>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</si>
  <si>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</si>
  <si>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</si>
  <si>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</si>
  <si>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</si>
  <si>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</si>
  <si>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</si>
  <si>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</si>
  <si>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</si>
  <si>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</si>
  <si>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</si>
  <si>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</si>
  <si>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</si>
  <si>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</si>
  <si>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</si>
  <si>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</si>
  <si>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</si>
  <si>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</si>
  <si>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</si>
  <si>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</si>
  <si>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</si>
  <si>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</si>
  <si>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</si>
  <si>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</si>
  <si>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</si>
  <si>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</si>
  <si>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</si>
  <si>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</si>
  <si>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</si>
  <si>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</si>
  <si>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</si>
  <si>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</si>
  <si>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</si>
  <si>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</si>
  <si>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</si>
  <si>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</si>
  <si>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</si>
  <si>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</si>
  <si>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</si>
  <si>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</si>
  <si>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</si>
  <si>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</si>
  <si>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</si>
  <si>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</si>
  <si>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</si>
  <si>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</si>
  <si>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</si>
  <si>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</si>
  <si>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</si>
  <si>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</si>
  <si>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</si>
  <si>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</si>
  <si>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</si>
  <si>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</si>
  <si>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</si>
  <si>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</si>
  <si>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</si>
  <si>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</si>
  <si>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</si>
  <si>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</si>
  <si>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</si>
  <si>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</si>
  <si>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</si>
  <si>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</si>
  <si>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</si>
  <si>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</si>
  <si>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</si>
  <si>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</si>
  <si>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</si>
  <si>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</si>
  <si>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</si>
  <si>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</si>
  <si>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</si>
  <si>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</si>
  <si>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</si>
  <si>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</si>
  <si>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</si>
  <si>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</si>
  <si>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</si>
  <si>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</si>
  <si>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</si>
  <si>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</si>
  <si>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</si>
  <si>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</si>
  <si>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</si>
  <si>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</si>
  <si>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</si>
  <si>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</si>
  <si>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</si>
  <si>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</si>
  <si>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</si>
  <si>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</si>
  <si>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</si>
  <si>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</si>
  <si>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</si>
  <si>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</si>
  <si>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</si>
  <si>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</si>
  <si>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</si>
  <si>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</si>
  <si>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</si>
  <si>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</si>
  <si>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</si>
  <si>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</si>
  <si>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</si>
  <si>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</si>
  <si>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</si>
  <si>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</si>
  <si>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</si>
  <si>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</si>
  <si>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</si>
  <si>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</si>
  <si>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</si>
  <si>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</si>
  <si>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</si>
  <si>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</si>
  <si>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</si>
  <si>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</si>
  <si>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</si>
  <si>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</si>
  <si>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</si>
  <si>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</si>
  <si>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</si>
  <si>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</si>
  <si>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</si>
  <si>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</si>
  <si>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</si>
  <si>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</si>
  <si>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</si>
  <si>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</si>
  <si>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</si>
  <si>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</si>
  <si>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</si>
  <si>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</si>
  <si>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</si>
  <si>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</si>
  <si>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</si>
  <si>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</si>
  <si>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</si>
  <si>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</si>
  <si>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</si>
  <si>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</si>
  <si>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</si>
  <si>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</si>
  <si>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</si>
  <si>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</si>
  <si>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</si>
  <si>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</si>
  <si>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</si>
  <si>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</si>
  <si>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</si>
  <si>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</si>
  <si>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</si>
  <si>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</si>
  <si>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</si>
  <si>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</si>
  <si>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</si>
  <si>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</si>
  <si>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</si>
  <si>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</si>
  <si>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</si>
  <si>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</si>
  <si>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</si>
  <si>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</si>
  <si>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</si>
  <si>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</si>
  <si>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</si>
  <si>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</si>
  <si>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</si>
  <si>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</si>
  <si>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</si>
  <si>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</si>
  <si>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</si>
  <si>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</si>
  <si>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</si>
  <si>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</si>
  <si>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</si>
  <si>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</si>
  <si>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</si>
  <si>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</si>
  <si>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</si>
  <si>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</si>
  <si>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</si>
  <si>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</si>
  <si>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</si>
  <si>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</si>
  <si>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</si>
  <si>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</si>
  <si>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</si>
  <si>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</si>
  <si>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</si>
  <si>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</si>
  <si>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</si>
  <si>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</si>
  <si>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</si>
  <si>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</si>
  <si>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</si>
  <si>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</si>
  <si>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</si>
  <si>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</si>
  <si>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</si>
  <si>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</si>
  <si>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</si>
  <si>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</si>
  <si>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</si>
  <si>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</si>
  <si>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</si>
  <si>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</si>
  <si>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</si>
  <si>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</si>
  <si>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</si>
  <si>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</si>
  <si>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</si>
  <si>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</si>
  <si>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</si>
  <si>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</si>
  <si>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</si>
  <si>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</si>
  <si>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</si>
  <si>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</si>
  <si>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</si>
  <si>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</si>
  <si>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</si>
  <si>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</si>
  <si>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</si>
  <si>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</si>
  <si>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</si>
  <si>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</si>
  <si>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</si>
  <si>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</si>
  <si>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</si>
  <si>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</si>
  <si>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</si>
  <si>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</si>
  <si>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</si>
  <si>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</si>
  <si>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</si>
  <si>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</si>
  <si>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</si>
  <si>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</si>
  <si>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</si>
  <si>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</si>
  <si>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</si>
  <si>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</si>
  <si>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</si>
  <si>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</si>
  <si>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</si>
  <si>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</si>
  <si>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</si>
  <si>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</si>
  <si>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</si>
  <si>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</si>
  <si>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</si>
  <si>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</si>
  <si>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</si>
  <si>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</si>
  <si>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</si>
  <si>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</si>
  <si>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</si>
  <si>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</si>
  <si>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</si>
  <si>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</si>
  <si>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</si>
  <si>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</si>
  <si>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</si>
  <si>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</si>
  <si>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</si>
  <si>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</si>
  <si>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</si>
  <si>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</si>
  <si>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</si>
  <si>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</si>
  <si>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</si>
  <si>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</si>
  <si>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</si>
  <si>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</si>
  <si>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</si>
  <si>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</si>
  <si>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</si>
  <si>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</si>
  <si>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</si>
  <si>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</si>
  <si>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</si>
  <si>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</si>
  <si>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</si>
  <si>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</si>
  <si>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</si>
  <si>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</si>
  <si>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</si>
  <si>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</si>
  <si>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</si>
  <si>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</si>
  <si>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</si>
  <si>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</si>
  <si>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</si>
  <si>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</si>
  <si>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</si>
  <si>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</si>
  <si>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</si>
  <si>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</si>
  <si>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</si>
  <si>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</si>
  <si>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</si>
  <si>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</si>
  <si>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</si>
  <si>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</si>
  <si>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</si>
  <si>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</si>
  <si>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</si>
  <si>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</si>
  <si>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</si>
  <si>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</si>
  <si>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</si>
  <si>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</si>
  <si>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</si>
  <si>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</si>
  <si>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</si>
  <si>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</si>
  <si>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</si>
  <si>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</si>
  <si>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</si>
  <si>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</si>
  <si>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</si>
  <si>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</si>
  <si>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</si>
  <si>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</si>
  <si>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</si>
  <si>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</si>
  <si>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</si>
  <si>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</si>
  <si>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</si>
  <si>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</si>
  <si>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</si>
  <si>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</si>
  <si>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</si>
  <si>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</si>
  <si>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</si>
  <si>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</si>
  <si>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</si>
  <si>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</si>
  <si>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</si>
  <si>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</si>
  <si>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</si>
  <si>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</si>
  <si>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</si>
  <si>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</si>
  <si>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</si>
  <si>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</si>
  <si>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</si>
  <si>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</si>
  <si>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</si>
  <si>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</si>
  <si>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</si>
  <si>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</si>
  <si>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</si>
  <si>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</si>
  <si>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</si>
  <si>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</si>
  <si>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</si>
  <si>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</si>
  <si>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</si>
  <si>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</si>
  <si>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</si>
  <si>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</si>
  <si>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</si>
  <si>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</si>
  <si>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</si>
  <si>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</si>
  <si>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</si>
  <si>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</si>
  <si>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</si>
  <si>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</si>
  <si>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</si>
  <si>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</si>
  <si>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</si>
  <si>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</si>
  <si>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</si>
  <si>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</si>
  <si>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</si>
  <si>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</si>
  <si>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</si>
  <si>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</si>
  <si>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</si>
  <si>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</si>
  <si>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</si>
  <si>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</si>
  <si>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</si>
  <si>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</si>
  <si>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</si>
  <si>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</si>
  <si>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</si>
  <si>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</si>
  <si>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</si>
  <si>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</si>
  <si>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</si>
  <si>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</si>
  <si>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</si>
  <si>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</si>
  <si>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</si>
  <si>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</si>
  <si>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</si>
  <si>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</si>
  <si>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</si>
  <si>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</si>
  <si>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</si>
  <si>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</si>
  <si>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</si>
  <si>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</si>
  <si>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</si>
  <si>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</si>
  <si>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</si>
  <si>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</si>
  <si>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</si>
  <si>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</si>
  <si>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</si>
  <si>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</si>
  <si>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</si>
  <si>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</si>
  <si>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</si>
  <si>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</si>
  <si>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</si>
  <si>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</si>
  <si>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</si>
  <si>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</si>
  <si>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</si>
  <si>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</si>
  <si>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</si>
  <si>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</si>
  <si>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</si>
  <si>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</si>
  <si>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</si>
  <si>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</si>
  <si>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</si>
  <si>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</si>
  <si>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</si>
  <si>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</si>
  <si>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</si>
  <si>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</si>
  <si>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</si>
  <si>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</si>
  <si>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</si>
  <si>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</si>
  <si>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</si>
  <si>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</si>
  <si>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</si>
  <si>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</si>
  <si>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</si>
  <si>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</si>
  <si>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</si>
  <si>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</si>
  <si>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</si>
  <si>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</si>
  <si>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</si>
  <si>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</si>
  <si>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</si>
  <si>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</si>
  <si>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</si>
  <si>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</si>
  <si>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</si>
  <si>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</si>
  <si>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</si>
  <si>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</si>
  <si>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</si>
  <si>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</si>
  <si>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</si>
  <si>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</si>
  <si>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</si>
  <si>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</si>
  <si>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</si>
  <si>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</si>
  <si>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</si>
  <si>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</si>
  <si>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</si>
  <si>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</si>
  <si>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</si>
  <si>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</si>
  <si>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</si>
  <si>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</si>
  <si>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</si>
  <si>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</si>
  <si>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</si>
  <si>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</si>
  <si>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</si>
  <si>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</si>
  <si>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</si>
  <si>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</si>
  <si>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</si>
  <si>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</si>
  <si>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</si>
  <si>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</si>
  <si>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</si>
  <si>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</si>
  <si>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</si>
  <si>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</si>
  <si>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</si>
  <si>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</si>
  <si>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</si>
  <si>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</si>
  <si>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</si>
  <si>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</si>
  <si>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</si>
  <si>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</si>
  <si>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</si>
  <si>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</si>
  <si>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</si>
  <si>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</si>
  <si>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</si>
  <si>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</si>
  <si>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</si>
  <si>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</si>
  <si>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</si>
  <si>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</si>
  <si>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</si>
  <si>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</si>
  <si>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</si>
  <si>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</si>
  <si>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</si>
  <si>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</si>
  <si>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</si>
  <si>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</si>
  <si>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</si>
  <si>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</si>
  <si>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</si>
  <si>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</si>
  <si>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</si>
  <si>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</si>
  <si>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</si>
  <si>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</si>
  <si>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</si>
  <si>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</si>
  <si>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</si>
  <si>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</si>
  <si>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</si>
  <si>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</si>
  <si>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</si>
  <si>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</si>
  <si>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</si>
  <si>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</si>
  <si>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</si>
  <si>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</si>
  <si>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</si>
  <si>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</si>
  <si>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</si>
  <si>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</si>
  <si>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</si>
  <si>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</si>
  <si>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</si>
  <si>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</si>
  <si>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</si>
  <si>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</si>
  <si>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</si>
  <si>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</si>
  <si>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</si>
  <si>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</si>
  <si>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</si>
  <si>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</si>
  <si>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</si>
  <si>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</si>
  <si>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</si>
  <si>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</si>
  <si>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</si>
  <si>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</si>
  <si>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</si>
  <si>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</si>
  <si>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</si>
  <si>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</si>
  <si>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</si>
  <si>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</si>
  <si>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</si>
  <si>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</si>
  <si>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</si>
  <si>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</si>
  <si>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</si>
  <si>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</si>
  <si>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</si>
  <si>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</si>
  <si>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</si>
  <si>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</si>
  <si>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</si>
  <si>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</si>
  <si>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</si>
  <si>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</si>
  <si>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</si>
  <si>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</si>
  <si>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</si>
  <si>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</si>
  <si>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</si>
  <si>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</si>
  <si>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</si>
  <si>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</si>
  <si>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</si>
  <si>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</si>
  <si>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</si>
  <si>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</si>
  <si>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</si>
  <si>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</si>
  <si>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</si>
  <si>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</si>
  <si>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</si>
  <si>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</si>
  <si>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</si>
  <si>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</si>
  <si>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</si>
  <si>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</si>
  <si>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</si>
  <si>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</si>
  <si>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</si>
  <si>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</si>
  <si>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</si>
  <si>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</si>
  <si>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</si>
  <si>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</si>
  <si>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</si>
  <si>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</si>
  <si>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</si>
  <si>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</si>
  <si>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</si>
  <si>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</si>
  <si>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</si>
  <si>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</si>
  <si>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</si>
  <si>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</si>
  <si>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</si>
  <si>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</si>
  <si>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</si>
  <si>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</si>
  <si>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</si>
  <si>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</si>
  <si>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</si>
  <si>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</si>
  <si>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</si>
  <si>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</si>
  <si>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</si>
  <si>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</si>
  <si>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</si>
  <si>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</si>
  <si>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</si>
  <si>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</si>
  <si>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</si>
  <si>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</si>
  <si>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</si>
  <si>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</si>
  <si>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</si>
  <si>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</si>
  <si>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</si>
  <si>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</si>
  <si>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</si>
  <si>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</si>
  <si>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</si>
  <si>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</si>
  <si>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</si>
  <si>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</si>
  <si>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</si>
  <si>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</si>
  <si>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</si>
  <si>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</si>
  <si>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</si>
  <si>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</si>
  <si>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</si>
  <si>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</si>
  <si>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</si>
  <si>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</si>
  <si>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</si>
  <si>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</si>
  <si>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</si>
  <si>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</si>
  <si>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</si>
  <si>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</si>
  <si>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</si>
  <si>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</si>
  <si>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</si>
  <si>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</si>
  <si>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</si>
  <si>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</si>
  <si>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</si>
  <si>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</si>
  <si>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</si>
  <si>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</si>
  <si>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</si>
  <si>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</si>
  <si>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</si>
  <si>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</si>
  <si>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</si>
  <si>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</si>
  <si>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</si>
  <si>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</si>
  <si>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</si>
  <si>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</si>
  <si>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</si>
  <si>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</si>
  <si>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</si>
  <si>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</si>
  <si>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</si>
  <si>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</si>
  <si>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</si>
  <si>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</si>
  <si>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</si>
  <si>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</si>
  <si>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</si>
  <si>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</si>
  <si>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</si>
  <si>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</si>
  <si>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</si>
  <si>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</si>
  <si>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</si>
  <si>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</si>
  <si>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</si>
  <si>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</si>
  <si>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</si>
  <si>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</si>
  <si>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</si>
  <si>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</si>
  <si>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</si>
  <si>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</si>
  <si>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</si>
  <si>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</si>
  <si>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</si>
  <si>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</si>
  <si>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</si>
  <si>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</si>
  <si>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</si>
  <si>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</si>
  <si>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</si>
  <si>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</si>
  <si>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</si>
  <si>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</si>
  <si>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</si>
  <si>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</si>
  <si>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</si>
  <si>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</si>
  <si>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</si>
  <si>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</si>
  <si>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</si>
  <si>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</si>
  <si>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</si>
  <si>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</si>
  <si>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</si>
  <si>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</si>
  <si>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</si>
  <si>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</si>
  <si>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</si>
  <si>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</si>
  <si>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</si>
  <si>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</si>
  <si>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</si>
  <si>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</si>
  <si>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</si>
  <si>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</si>
  <si>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</si>
  <si>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</si>
  <si>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</si>
  <si>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</si>
  <si>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</si>
  <si>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</si>
  <si>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</si>
  <si>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</si>
  <si>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</si>
  <si>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</si>
  <si>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</si>
  <si>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</si>
  <si>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</si>
  <si>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</si>
  <si>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</si>
  <si>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</si>
  <si>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</si>
  <si>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</si>
  <si>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</si>
  <si>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</si>
  <si>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</si>
  <si>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</si>
  <si>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</si>
  <si>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</si>
  <si>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</si>
  <si>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</si>
  <si>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</si>
  <si>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</si>
  <si>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</si>
  <si>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</si>
  <si>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</si>
  <si>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</si>
  <si>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</si>
  <si>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</si>
  <si>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</si>
  <si>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</si>
  <si>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</si>
  <si>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</si>
  <si>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</si>
  <si>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</si>
  <si>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</si>
  <si>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</si>
  <si>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</si>
  <si>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</si>
  <si>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</si>
  <si>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</si>
  <si>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</si>
  <si>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</si>
  <si>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</si>
  <si>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</si>
  <si>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</si>
  <si>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</si>
  <si>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</si>
  <si>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</si>
  <si>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</si>
  <si>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</si>
  <si>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</si>
  <si>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</si>
  <si>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</si>
  <si>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</si>
  <si>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</si>
  <si>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</si>
  <si>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</si>
  <si>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</si>
  <si>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</si>
  <si>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</si>
  <si>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</si>
  <si>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</si>
  <si>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</si>
  <si>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</si>
  <si>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</si>
  <si>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</si>
  <si>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</si>
  <si>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</si>
  <si>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</si>
  <si>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</si>
  <si>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</si>
  <si>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</si>
  <si>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</si>
  <si>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</si>
  <si>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</si>
  <si>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</si>
  <si>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</si>
  <si>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</si>
  <si>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</si>
  <si>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</si>
  <si>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</si>
  <si>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</si>
  <si>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</si>
  <si>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</si>
  <si>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</si>
  <si>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</si>
  <si>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</si>
  <si>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</si>
  <si>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</si>
  <si>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</si>
  <si>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</si>
  <si>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</si>
  <si>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</si>
  <si>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</si>
  <si>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</si>
  <si>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</si>
  <si>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</si>
  <si>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</si>
  <si>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</si>
  <si>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</si>
  <si>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</si>
  <si>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</si>
  <si>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</si>
  <si>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</si>
  <si>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</si>
  <si>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</si>
  <si>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</si>
  <si>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</si>
  <si>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</si>
  <si>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</si>
  <si>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</si>
  <si>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</si>
  <si>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</si>
  <si>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</si>
  <si>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</si>
  <si>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</si>
  <si>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</si>
  <si>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</si>
  <si>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</si>
  <si>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</si>
  <si>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</si>
  <si>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</si>
  <si>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</si>
  <si>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</si>
  <si>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</si>
  <si>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</si>
  <si>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</si>
  <si>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</si>
  <si>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</si>
  <si>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</si>
  <si>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</si>
  <si>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</si>
  <si>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</si>
  <si>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</si>
  <si>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</si>
  <si>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</si>
  <si>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</si>
  <si>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</si>
  <si>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</si>
  <si>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</si>
  <si>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</si>
  <si>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</si>
  <si>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</si>
  <si>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</si>
  <si>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</si>
  <si>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</si>
  <si>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</si>
  <si>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</si>
  <si>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</si>
  <si>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</si>
  <si>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</si>
  <si>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</si>
  <si>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</si>
  <si>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</si>
  <si>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</si>
  <si>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</si>
  <si>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</si>
  <si>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</si>
  <si>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</si>
  <si>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</si>
  <si>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</si>
  <si>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</si>
  <si>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</si>
  <si>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</si>
  <si>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</si>
  <si>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</si>
  <si>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</si>
  <si>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</si>
  <si>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</si>
  <si>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</si>
  <si>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</si>
  <si>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</si>
  <si>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</si>
  <si>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</si>
  <si>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</si>
  <si>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</si>
  <si>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</si>
  <si>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</si>
  <si>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</si>
  <si>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</si>
  <si>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</si>
  <si>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</si>
  <si>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</si>
  <si>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</si>
  <si>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</si>
  <si>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</si>
  <si>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</si>
  <si>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</si>
  <si>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</si>
  <si>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</si>
  <si>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</si>
  <si>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</si>
  <si>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</si>
  <si>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</si>
  <si>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</si>
  <si>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</si>
  <si>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</si>
  <si>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</si>
  <si>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</si>
  <si>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</si>
  <si>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</si>
  <si>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</si>
  <si>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</si>
  <si>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</si>
  <si>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</si>
  <si>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</si>
  <si>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</si>
  <si>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</si>
  <si>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</si>
  <si>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</si>
  <si>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</si>
  <si>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</si>
  <si>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</si>
  <si>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</si>
  <si>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</si>
  <si>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</si>
  <si>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</si>
  <si>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</si>
  <si>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</si>
  <si>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</si>
  <si>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</si>
  <si>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</si>
  <si>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</si>
  <si>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</si>
  <si>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</si>
  <si>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</si>
  <si>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</si>
  <si>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</si>
  <si>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</si>
  <si>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</si>
  <si>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</si>
  <si>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</si>
  <si>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</si>
  <si>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</si>
  <si>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</si>
  <si>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</si>
  <si>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</si>
  <si>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</si>
  <si>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</si>
  <si>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</si>
  <si>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</si>
  <si>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</si>
  <si>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</si>
  <si>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</si>
  <si>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</si>
  <si>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</si>
  <si>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</si>
  <si>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</si>
  <si>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</si>
  <si>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</si>
  <si>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</si>
  <si>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</si>
  <si>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</si>
  <si>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</si>
  <si>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</si>
  <si>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</si>
  <si>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</si>
  <si>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</si>
  <si>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</si>
  <si>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</si>
  <si>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</si>
  <si>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</si>
  <si>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</si>
  <si>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</si>
  <si>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</si>
  <si>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</si>
  <si>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</si>
  <si>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</si>
  <si>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</si>
  <si>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</si>
  <si>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</si>
  <si>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</si>
  <si>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</si>
  <si>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</si>
  <si>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</si>
  <si>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</si>
  <si>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</si>
  <si>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</si>
  <si>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</si>
  <si>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</si>
  <si>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</si>
  <si>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</si>
  <si>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</si>
  <si>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</si>
  <si>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</si>
  <si>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</si>
  <si>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</si>
  <si>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</si>
  <si>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</si>
  <si>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</si>
  <si>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</si>
  <si>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</si>
  <si>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</si>
  <si>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</si>
  <si>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</si>
  <si>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</si>
  <si>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</si>
  <si>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</si>
  <si>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</si>
  <si>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</si>
  <si>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</si>
  <si>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</si>
  <si>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</si>
  <si>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</si>
  <si>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</si>
  <si>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</si>
  <si>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</si>
  <si>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</si>
  <si>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</si>
  <si>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</si>
  <si>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</si>
  <si>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</si>
  <si>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</si>
  <si>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</si>
  <si>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</si>
  <si>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</si>
  <si>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</si>
  <si>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</si>
  <si>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</si>
  <si>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</si>
  <si>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</si>
  <si>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</si>
  <si>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</si>
  <si>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</si>
  <si>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</si>
  <si>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</si>
  <si>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</si>
  <si>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</si>
  <si>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</si>
  <si>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</si>
  <si>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</si>
  <si>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</si>
  <si>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</si>
  <si>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</si>
  <si>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</si>
  <si>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</si>
  <si>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</si>
  <si>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</si>
  <si>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</si>
  <si>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</si>
  <si>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</si>
  <si>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</si>
  <si>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</si>
  <si>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</si>
  <si>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</si>
  <si>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</si>
  <si>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</si>
  <si>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</si>
  <si>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</si>
  <si>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</si>
  <si>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</si>
  <si>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</si>
  <si>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</si>
  <si>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</si>
  <si>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</si>
  <si>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</si>
  <si>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</si>
  <si>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</si>
  <si>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</si>
  <si>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</si>
  <si>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</si>
  <si>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</si>
  <si>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</si>
  <si>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</si>
  <si>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</si>
  <si>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</si>
  <si>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</si>
  <si>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</si>
  <si>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</si>
  <si>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</si>
  <si>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</si>
  <si>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</si>
  <si>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</si>
  <si>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</si>
  <si>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</si>
  <si>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</si>
  <si>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</si>
  <si>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</si>
  <si>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</si>
  <si>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</si>
  <si>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</si>
  <si>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</si>
  <si>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</si>
  <si>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</si>
  <si>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</si>
  <si>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</si>
  <si>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</si>
  <si>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</si>
  <si>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</si>
  <si>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</si>
  <si>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</si>
  <si>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</si>
  <si>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</si>
  <si>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</si>
  <si>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</si>
  <si>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</si>
  <si>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</si>
  <si>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</si>
  <si>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</si>
  <si>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</si>
  <si>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</si>
  <si>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</si>
  <si>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</si>
  <si>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</si>
  <si>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</si>
  <si>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</si>
  <si>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</si>
  <si>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</si>
  <si>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</si>
  <si>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</si>
  <si>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</si>
  <si>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</si>
  <si>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</si>
  <si>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</si>
  <si>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</si>
  <si>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</si>
  <si>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</si>
  <si>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</si>
  <si>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</si>
  <si>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</si>
  <si>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</si>
  <si>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</si>
  <si>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</si>
  <si>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</si>
  <si>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</si>
  <si>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</si>
  <si>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</si>
  <si>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</si>
  <si>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</si>
  <si>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</si>
  <si>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</si>
  <si>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</si>
  <si>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</si>
  <si>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</si>
  <si>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</si>
  <si>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</si>
  <si>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</si>
  <si>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</si>
  <si>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</si>
  <si>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</si>
  <si>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</si>
  <si>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</si>
  <si>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</si>
  <si>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</si>
  <si>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</si>
  <si>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</si>
  <si>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</si>
  <si>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</si>
  <si>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</si>
  <si>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</si>
  <si>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</si>
  <si>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</si>
  <si>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</si>
  <si>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</si>
  <si>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</si>
  <si>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</si>
  <si>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</si>
  <si>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</si>
  <si>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</si>
  <si>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</si>
  <si>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</si>
  <si>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</si>
  <si>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</si>
  <si>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</si>
  <si>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</si>
  <si>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</si>
  <si>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</si>
  <si>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</si>
  <si>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</si>
  <si>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</si>
  <si>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</si>
  <si>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</si>
  <si>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</si>
  <si>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</si>
  <si>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</si>
  <si>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</si>
  <si>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</si>
  <si>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</si>
  <si>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</si>
  <si>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</si>
  <si>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</si>
  <si>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</si>
  <si>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</si>
  <si>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</si>
  <si>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</si>
  <si>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</si>
  <si>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</si>
  <si>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</si>
  <si>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</si>
  <si>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</si>
  <si>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</si>
  <si>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</si>
  <si>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</si>
  <si>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</si>
  <si>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</si>
  <si>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</si>
  <si>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</si>
  <si>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</si>
  <si>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</si>
  <si>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</si>
  <si>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</si>
  <si>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</si>
  <si>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</si>
  <si>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</si>
  <si>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</si>
  <si>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</si>
  <si>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</si>
  <si>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</si>
  <si>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</si>
  <si>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</si>
  <si>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</si>
  <si>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</si>
  <si>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</si>
  <si>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</si>
  <si>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</si>
  <si>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</si>
  <si>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</si>
  <si>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</si>
  <si>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</si>
  <si>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</si>
  <si>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</si>
  <si>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</si>
  <si>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</si>
  <si>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</si>
  <si>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</si>
  <si>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</si>
  <si>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</si>
  <si>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</si>
  <si>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</si>
  <si>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</si>
  <si>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</si>
  <si>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</si>
  <si>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</si>
  <si>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</si>
  <si>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</si>
  <si>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</si>
  <si>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</si>
  <si>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</si>
  <si>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</si>
  <si>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</si>
  <si>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</si>
  <si>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</si>
  <si>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</si>
  <si>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</si>
  <si>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</si>
  <si>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</si>
  <si>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</si>
  <si>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</si>
  <si>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</si>
  <si>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</si>
  <si>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</si>
  <si>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</si>
  <si>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</si>
  <si>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</si>
  <si>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</si>
  <si>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</si>
  <si>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</si>
  <si>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</si>
  <si>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</si>
  <si>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</si>
  <si>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</si>
  <si>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</si>
  <si>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</si>
  <si>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</si>
  <si>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</si>
  <si>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</si>
  <si>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</si>
  <si>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</si>
  <si>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</si>
  <si>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</si>
  <si>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</si>
  <si>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</si>
  <si>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</si>
  <si>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</si>
  <si>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</si>
  <si>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</si>
  <si>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</si>
  <si>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</si>
  <si>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</si>
  <si>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</si>
  <si>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</si>
  <si>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</si>
  <si>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</si>
  <si>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</si>
  <si>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</si>
  <si>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</si>
  <si>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</si>
  <si>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</si>
  <si>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</si>
  <si>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</si>
  <si>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</si>
  <si>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</si>
  <si>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</si>
  <si>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</si>
  <si>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</si>
  <si>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</si>
  <si>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</si>
  <si>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</si>
  <si>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</si>
  <si>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</si>
  <si>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</si>
  <si>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</si>
  <si>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</si>
  <si>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</si>
  <si>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</si>
  <si>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</si>
  <si>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</si>
  <si>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</si>
  <si>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</si>
  <si>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</si>
  <si>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</si>
  <si>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</si>
  <si>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</si>
  <si>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</si>
  <si>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</si>
  <si>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</si>
  <si>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</si>
  <si>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</si>
  <si>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</si>
  <si>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</si>
  <si>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</si>
  <si>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</si>
  <si>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</si>
  <si>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</si>
  <si>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</si>
  <si>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</si>
  <si>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</si>
  <si>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</si>
  <si>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</si>
  <si>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</si>
  <si>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</si>
  <si>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</si>
  <si>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</si>
  <si>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</si>
  <si>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</si>
  <si>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</si>
  <si>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</si>
  <si>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</si>
  <si>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</si>
  <si>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</si>
  <si>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</si>
  <si>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</si>
  <si>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</si>
  <si>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</si>
  <si>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</si>
  <si>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</si>
  <si>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</si>
  <si>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</si>
  <si>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</si>
  <si>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</si>
  <si>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</si>
  <si>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</si>
  <si>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</si>
  <si>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</si>
  <si>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</si>
  <si>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</si>
  <si>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</si>
  <si>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</si>
  <si>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</si>
  <si>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</si>
  <si>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</si>
  <si>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</si>
  <si>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</si>
  <si>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</si>
  <si>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</si>
  <si>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</si>
  <si>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</si>
  <si>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</si>
  <si>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</si>
  <si>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</si>
  <si>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</si>
  <si>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</si>
  <si>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</si>
  <si>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</si>
  <si>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</si>
  <si>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</si>
  <si>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</si>
  <si>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</si>
  <si>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</si>
  <si>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</si>
  <si>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</si>
  <si>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</si>
  <si>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</si>
  <si>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</si>
  <si>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</si>
  <si>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</si>
  <si>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</si>
  <si>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</si>
  <si>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</si>
  <si>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</si>
  <si>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</si>
  <si>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</si>
  <si>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</si>
  <si>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</si>
  <si>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</si>
  <si>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</si>
  <si>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</si>
  <si>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</si>
  <si>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</si>
  <si>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</si>
  <si>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</si>
  <si>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</si>
  <si>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</si>
  <si>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</si>
  <si>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</si>
  <si>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</si>
  <si>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</si>
  <si>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</si>
  <si>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</si>
  <si>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</si>
  <si>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</si>
  <si>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</si>
  <si>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</si>
  <si>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</si>
  <si>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</si>
  <si>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</si>
  <si>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</si>
  <si>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</si>
  <si>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</si>
  <si>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</si>
  <si>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</si>
  <si>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</si>
  <si>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</si>
  <si>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</si>
  <si>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</si>
  <si>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</si>
  <si>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</si>
  <si>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</si>
  <si>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</si>
  <si>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</si>
  <si>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</si>
  <si>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</si>
  <si>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</si>
  <si>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</si>
  <si>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</si>
  <si>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</si>
  <si>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</si>
  <si>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</si>
  <si>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</si>
  <si>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</si>
  <si>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</si>
  <si>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</si>
  <si>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</si>
  <si>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</si>
  <si>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</si>
  <si>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</si>
  <si>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</si>
  <si>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</si>
  <si>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</si>
  <si>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</si>
  <si>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</si>
  <si>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</si>
  <si>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</si>
  <si>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</si>
  <si>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</si>
  <si>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</si>
  <si>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</si>
  <si>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</si>
  <si>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</si>
  <si>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</si>
  <si>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</si>
  <si>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</si>
  <si>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</si>
  <si>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</si>
  <si>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</si>
  <si>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</si>
  <si>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</si>
  <si>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</si>
  <si>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</si>
  <si>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</si>
  <si>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</si>
  <si>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</si>
  <si>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</si>
  <si>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</si>
  <si>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</si>
  <si>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</si>
  <si>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</si>
  <si>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</si>
  <si>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</si>
  <si>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</si>
  <si>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</si>
  <si>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</si>
  <si>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</si>
  <si>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</si>
  <si>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</si>
  <si>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</si>
  <si>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</si>
  <si>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</si>
  <si>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</si>
  <si>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</si>
  <si>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</si>
  <si>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</si>
  <si>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</si>
  <si>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</si>
  <si>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</si>
  <si>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</si>
  <si>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</si>
  <si>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</si>
  <si>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</si>
  <si>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</si>
  <si>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</si>
  <si>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</si>
  <si>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</si>
  <si>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</si>
  <si>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</si>
  <si>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</si>
  <si>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</si>
  <si>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</si>
  <si>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</si>
  <si>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</si>
  <si>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</si>
  <si>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</si>
  <si>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</si>
  <si>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</si>
  <si>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</si>
  <si>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</si>
  <si>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</si>
  <si>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</si>
  <si>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</si>
  <si>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</si>
  <si>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</si>
  <si>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</si>
  <si>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</si>
  <si>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</si>
  <si>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</si>
  <si>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</si>
  <si>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</si>
  <si>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</si>
  <si>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</si>
  <si>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</si>
  <si>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</si>
  <si>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</si>
  <si>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</si>
  <si>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</si>
  <si>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</si>
  <si>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</si>
  <si>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</si>
  <si>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</si>
  <si>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</si>
  <si>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</si>
  <si>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</si>
  <si>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</si>
  <si>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</si>
  <si>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</si>
  <si>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</si>
  <si>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</si>
  <si>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</si>
  <si>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</si>
  <si>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</si>
  <si>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</si>
  <si>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</si>
  <si>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</si>
  <si>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</si>
  <si>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</si>
  <si>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</si>
  <si>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</si>
  <si>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</si>
  <si>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</si>
  <si>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</si>
  <si>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</si>
  <si>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</si>
  <si>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</si>
  <si>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</si>
  <si>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</si>
  <si>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</si>
  <si>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</si>
  <si>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</si>
  <si>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</si>
  <si>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</si>
  <si>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</si>
  <si>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</si>
  <si>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</si>
  <si>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</si>
  <si>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</si>
  <si>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</si>
  <si>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</si>
  <si>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</si>
  <si>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</si>
  <si>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</si>
  <si>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</si>
  <si>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</si>
  <si>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</si>
  <si>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</si>
  <si>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</si>
  <si>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</si>
  <si>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</si>
  <si>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</si>
  <si>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</si>
  <si>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</si>
  <si>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</si>
  <si>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</si>
  <si>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</si>
  <si>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</si>
  <si>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</si>
  <si>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</si>
  <si>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</si>
  <si>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</si>
  <si>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</si>
  <si>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</si>
  <si>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</si>
  <si>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</si>
  <si>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</si>
  <si>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</si>
  <si>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</si>
  <si>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</si>
  <si>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</si>
  <si>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</si>
  <si>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</si>
  <si>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</si>
  <si>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</si>
  <si>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</si>
  <si>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</si>
  <si>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</si>
  <si>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</si>
  <si>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</si>
  <si>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</si>
  <si>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</si>
  <si>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</si>
  <si>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</si>
  <si>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</si>
  <si>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</si>
  <si>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</si>
  <si>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</si>
  <si>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</si>
  <si>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</si>
  <si>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</si>
  <si>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</si>
  <si>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</si>
  <si>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</si>
  <si>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</si>
  <si>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</si>
  <si>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</si>
  <si>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</si>
  <si>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</si>
  <si>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</si>
  <si>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</si>
  <si>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</si>
  <si>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</si>
  <si>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</si>
  <si>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</si>
  <si>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</si>
  <si>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</si>
  <si>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</si>
  <si>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</si>
  <si>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</si>
  <si>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</si>
  <si>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</si>
  <si>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</si>
  <si>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</si>
  <si>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</si>
  <si>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</si>
  <si>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</si>
  <si>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</si>
  <si>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</si>
  <si>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</si>
  <si>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</si>
  <si>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</si>
  <si>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</si>
  <si>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</si>
  <si>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</si>
  <si>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</si>
  <si>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</si>
  <si>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</si>
  <si>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</si>
  <si>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</si>
  <si>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</si>
  <si>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</si>
  <si>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</si>
  <si>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</si>
  <si>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</si>
  <si>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</si>
  <si>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</si>
  <si>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</si>
  <si>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</si>
  <si>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</si>
  <si>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</si>
  <si>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</si>
  <si>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</si>
  <si>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</si>
  <si>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</si>
  <si>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</si>
  <si>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</si>
  <si>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</si>
  <si>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</si>
  <si>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</si>
  <si>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</si>
  <si>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</si>
  <si>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</si>
  <si>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</si>
  <si>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</si>
  <si>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</si>
  <si>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</si>
  <si>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</si>
  <si>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</si>
  <si>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</si>
  <si>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</si>
  <si>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</si>
  <si>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</si>
  <si>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</si>
  <si>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</si>
  <si>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</si>
  <si>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</si>
  <si>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</si>
  <si>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</si>
  <si>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</si>
  <si>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</si>
  <si>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</si>
  <si>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</si>
  <si>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</si>
  <si>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</si>
  <si>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</si>
  <si>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</si>
  <si>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</si>
  <si>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</si>
  <si>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</si>
  <si>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</si>
  <si>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</si>
  <si>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</si>
  <si>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</si>
  <si>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</si>
  <si>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</si>
  <si>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</si>
  <si>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</si>
  <si>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</si>
  <si>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</si>
  <si>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</si>
  <si>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</si>
  <si>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</si>
  <si>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</si>
  <si>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</si>
  <si>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</si>
  <si>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</si>
  <si>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</si>
  <si>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</si>
  <si>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</si>
  <si>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</si>
  <si>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</si>
  <si>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</si>
  <si>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</si>
  <si>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</si>
  <si>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</si>
  <si>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</si>
  <si>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</si>
  <si>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</si>
  <si>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</si>
  <si>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</si>
  <si>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</si>
  <si>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</si>
  <si>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</si>
  <si>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</si>
  <si>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</si>
  <si>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</si>
  <si>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</si>
  <si>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</si>
  <si>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</si>
  <si>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</si>
  <si>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</si>
  <si>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</si>
  <si>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</si>
  <si>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</si>
  <si>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</si>
  <si>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</si>
  <si>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</si>
  <si>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</si>
  <si>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</si>
  <si>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</si>
  <si>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</si>
  <si>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</si>
  <si>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</si>
  <si>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</si>
  <si>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</si>
  <si>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</si>
  <si>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</si>
  <si>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</si>
  <si>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</si>
  <si>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</si>
  <si>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</si>
  <si>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</si>
  <si>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</si>
  <si>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</si>
  <si>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</si>
  <si>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</si>
  <si>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</si>
  <si>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</si>
  <si>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</si>
  <si>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</si>
  <si>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</si>
  <si>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</si>
  <si>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</si>
  <si>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</si>
  <si>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</si>
  <si>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</si>
  <si>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</si>
  <si>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</si>
  <si>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</si>
  <si>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</si>
  <si>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</si>
  <si>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</si>
  <si>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</si>
  <si>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</si>
  <si>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</si>
  <si>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</si>
  <si>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</si>
  <si>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</si>
  <si>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</si>
  <si>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</si>
  <si>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</si>
  <si>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</si>
  <si>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</si>
  <si>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</si>
  <si>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</si>
  <si>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</si>
  <si>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</si>
  <si>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</si>
  <si>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</si>
  <si>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</si>
  <si>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</si>
  <si>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</si>
  <si>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</si>
  <si>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</si>
  <si>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</si>
  <si>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</si>
  <si>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</si>
  <si>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</si>
  <si>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</si>
  <si>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</si>
  <si>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</si>
  <si>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</si>
  <si>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</si>
  <si>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</si>
  <si>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</si>
  <si>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</si>
  <si>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</si>
  <si>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</si>
  <si>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</si>
  <si>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</si>
  <si>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</si>
  <si>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</si>
  <si>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</si>
  <si>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</si>
  <si>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</si>
  <si>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</si>
  <si>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</si>
  <si>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</si>
  <si>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</si>
  <si>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</si>
  <si>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</si>
  <si>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</si>
  <si>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</si>
  <si>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</si>
  <si>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</si>
  <si>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</si>
  <si>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</si>
  <si>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</si>
  <si>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</si>
  <si>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</si>
  <si>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</si>
  <si>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</si>
  <si>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</si>
  <si>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</si>
  <si>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</si>
  <si>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</si>
  <si>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</si>
  <si>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</si>
  <si>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</si>
  <si>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</si>
  <si>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</si>
  <si>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</si>
  <si>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</si>
  <si>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</si>
  <si>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</si>
  <si>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</si>
  <si>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</si>
  <si>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</si>
  <si>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</si>
  <si>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</si>
  <si>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</si>
  <si>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</si>
  <si>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</si>
  <si>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</si>
  <si>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</si>
  <si>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</si>
  <si>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</si>
  <si>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</si>
  <si>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</si>
  <si>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</si>
  <si>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</si>
  <si>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</si>
  <si>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</si>
  <si>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</si>
  <si>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</si>
  <si>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</si>
  <si>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</si>
  <si>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</si>
  <si>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</si>
  <si>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</si>
  <si>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</si>
  <si>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</si>
  <si>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</si>
  <si>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</si>
  <si>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</si>
  <si>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</si>
  <si>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</si>
  <si>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</si>
  <si>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</si>
  <si>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</si>
  <si>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</si>
  <si>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</si>
  <si>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</si>
  <si>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</si>
  <si>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</si>
  <si>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</si>
  <si>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</si>
  <si>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</si>
  <si>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</si>
  <si>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</si>
  <si>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</si>
  <si>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</si>
  <si>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</si>
  <si>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</si>
  <si>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</si>
  <si>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</si>
  <si>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</si>
  <si>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</si>
  <si>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</si>
  <si>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</si>
  <si>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</si>
  <si>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</si>
  <si>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</si>
  <si>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</si>
  <si>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</si>
  <si>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</si>
  <si>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</si>
  <si>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</si>
  <si>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</si>
  <si>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</si>
  <si>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</si>
  <si>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</si>
  <si>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</si>
  <si>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</si>
  <si>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</si>
  <si>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</si>
  <si>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</si>
  <si>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</si>
  <si>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</si>
  <si>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</si>
  <si>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</si>
  <si>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</si>
  <si>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</si>
  <si>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</si>
  <si>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</si>
  <si>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</si>
  <si>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</si>
  <si>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</si>
  <si>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</si>
  <si>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</si>
  <si>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</si>
  <si>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</si>
  <si>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</si>
  <si>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</si>
  <si>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</si>
  <si>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</si>
  <si>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</si>
  <si>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</si>
  <si>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</si>
  <si>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</si>
  <si>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</si>
  <si>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</si>
  <si>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</si>
  <si>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</si>
  <si>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</si>
  <si>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</si>
  <si>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</si>
  <si>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</si>
  <si>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</si>
  <si>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</si>
  <si>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</si>
  <si>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</si>
  <si>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</si>
  <si>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</si>
  <si>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</si>
  <si>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</si>
  <si>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</si>
  <si>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</si>
  <si>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</si>
  <si>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</si>
  <si>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</si>
  <si>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</si>
  <si>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</si>
  <si>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</si>
  <si>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</si>
  <si>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</si>
  <si>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</si>
  <si>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</si>
  <si>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</si>
  <si>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</si>
  <si>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</si>
  <si>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</si>
  <si>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</si>
  <si>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</si>
  <si>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</si>
  <si>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</si>
  <si>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</si>
  <si>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</si>
  <si>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</si>
  <si>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</si>
  <si>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</si>
  <si>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</si>
  <si>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</si>
  <si>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</si>
  <si>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</si>
  <si>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</si>
  <si>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</si>
  <si>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</si>
  <si>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</si>
  <si>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</si>
  <si>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</si>
  <si>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</si>
  <si>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</si>
  <si>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</si>
  <si>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</si>
  <si>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</si>
  <si>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</si>
  <si>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</si>
  <si>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</si>
  <si>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</si>
  <si>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</si>
  <si>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</si>
  <si>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</si>
  <si>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</si>
  <si>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</si>
  <si>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</si>
  <si>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</si>
  <si>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</si>
  <si>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</si>
  <si>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</si>
  <si>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</si>
  <si>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</si>
  <si>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</si>
  <si>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</si>
  <si>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</si>
  <si>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</si>
  <si>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</si>
  <si>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</si>
  <si>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</si>
  <si>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</si>
  <si>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</si>
  <si>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</si>
  <si>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</si>
  <si>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</si>
  <si>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</si>
  <si>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</si>
  <si>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</si>
  <si>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</si>
  <si>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</si>
  <si>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</si>
  <si>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</si>
  <si>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</si>
  <si>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</si>
  <si>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</si>
  <si>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</si>
  <si>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</si>
  <si>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</si>
  <si>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</si>
  <si>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</si>
  <si>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</si>
  <si>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</si>
  <si>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</si>
  <si>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</si>
  <si>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</si>
  <si>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</si>
  <si>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</si>
  <si>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</si>
  <si>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</si>
  <si>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</si>
  <si>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</si>
  <si>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</si>
  <si>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</si>
  <si>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</si>
  <si>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</si>
  <si>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</si>
  <si>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</si>
  <si>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</si>
  <si>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</si>
  <si>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</si>
  <si>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</si>
  <si>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</si>
  <si>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</si>
  <si>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</si>
  <si>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</si>
  <si>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</si>
  <si>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</si>
  <si>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</si>
  <si>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</si>
  <si>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</si>
  <si>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</si>
  <si>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</si>
  <si>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</si>
  <si>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</si>
  <si>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</si>
  <si>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</si>
  <si>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</si>
  <si>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</si>
  <si>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</si>
  <si>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</si>
  <si>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</si>
  <si>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</si>
  <si>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</si>
  <si>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</si>
  <si>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</si>
  <si>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</si>
  <si>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</si>
  <si>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</si>
  <si>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</si>
  <si>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</si>
  <si>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</si>
  <si>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</si>
  <si>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</si>
  <si>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</si>
  <si>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</si>
  <si>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</si>
  <si>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</si>
  <si>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</si>
  <si>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</si>
  <si>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</si>
  <si>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</si>
  <si>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</si>
  <si>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</si>
  <si>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</si>
  <si>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</si>
  <si>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</si>
  <si>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</si>
  <si>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</si>
  <si>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</si>
  <si>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</si>
  <si>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</si>
  <si>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</si>
  <si>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</si>
  <si>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</si>
  <si>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</si>
  <si>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</si>
  <si>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</si>
  <si>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</si>
  <si>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</si>
  <si>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</si>
  <si>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</si>
  <si>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</si>
  <si>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</si>
  <si>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</si>
  <si>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</si>
  <si>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</si>
  <si>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</si>
  <si>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</si>
  <si>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</si>
  <si>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</si>
  <si>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</si>
  <si>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</si>
  <si>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</si>
  <si>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</si>
  <si>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</si>
  <si>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</si>
  <si>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</si>
  <si>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</si>
  <si>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</si>
  <si>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</si>
  <si>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</si>
  <si>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</si>
  <si>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</si>
  <si>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</si>
  <si>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</si>
  <si>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</si>
  <si>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</si>
  <si>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</si>
  <si>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</si>
  <si>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</si>
  <si>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</si>
  <si>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</si>
  <si>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</si>
  <si>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</si>
  <si>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</si>
  <si>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</si>
  <si>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</si>
  <si>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</si>
  <si>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</si>
  <si>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</si>
  <si>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</si>
  <si>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</si>
  <si>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</si>
  <si>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</si>
  <si>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</si>
  <si>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</si>
  <si>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</si>
  <si>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</si>
  <si>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</si>
  <si>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</si>
  <si>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</si>
  <si>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</si>
  <si>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</si>
  <si>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</si>
  <si>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</si>
  <si>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</si>
  <si>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</si>
  <si>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</si>
  <si>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</si>
  <si>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</si>
  <si>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</si>
  <si>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</si>
  <si>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</si>
  <si>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</si>
  <si>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</si>
  <si>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</si>
  <si>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</si>
  <si>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</si>
  <si>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</si>
  <si>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</si>
  <si>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</si>
  <si>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</si>
  <si>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</si>
  <si>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</si>
  <si>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</si>
  <si>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</si>
  <si>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</si>
  <si>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</si>
  <si>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</si>
  <si>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</si>
  <si>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</si>
  <si>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</si>
  <si>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</si>
  <si>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</si>
  <si>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</si>
  <si>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</si>
  <si>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</si>
  <si>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</si>
  <si>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</si>
  <si>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</si>
  <si>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</si>
  <si>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</si>
  <si>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</si>
  <si>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</si>
  <si>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</si>
  <si>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</si>
  <si>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</si>
  <si>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</si>
  <si>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</si>
  <si>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</si>
  <si>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</si>
  <si>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</si>
  <si>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</si>
  <si>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</si>
  <si>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</si>
  <si>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</si>
  <si>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</si>
  <si>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</si>
  <si>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</si>
  <si>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</si>
  <si>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</si>
  <si>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</si>
  <si>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</si>
  <si>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</si>
  <si>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</si>
  <si>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</si>
  <si>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</si>
  <si>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</si>
  <si>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</si>
  <si>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</si>
  <si>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</si>
  <si>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</si>
  <si>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</si>
  <si>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</si>
  <si>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</si>
  <si>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</si>
  <si>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</si>
  <si>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</si>
  <si>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</si>
  <si>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</si>
  <si>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</si>
  <si>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</si>
  <si>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</si>
  <si>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</si>
  <si>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</si>
  <si>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</si>
  <si>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</si>
  <si>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</si>
  <si>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</si>
  <si>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</si>
  <si>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</si>
  <si>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</si>
  <si>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</si>
  <si>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</si>
  <si>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</si>
  <si>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</si>
  <si>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</si>
  <si>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</si>
  <si>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</si>
  <si>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</si>
  <si>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</si>
  <si>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</si>
  <si>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</si>
  <si>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</si>
  <si>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</si>
  <si>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</si>
  <si>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</si>
  <si>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</si>
  <si>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</si>
  <si>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</si>
  <si>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</si>
  <si>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</si>
  <si>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</si>
  <si>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</si>
  <si>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</si>
  <si>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</si>
  <si>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</si>
  <si>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</si>
  <si>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</si>
  <si>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</si>
  <si>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</si>
  <si>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</si>
  <si>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</si>
  <si>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</si>
  <si>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</si>
  <si>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</si>
  <si>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</si>
  <si>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</si>
  <si>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</si>
  <si>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</si>
  <si>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</si>
  <si>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</si>
  <si>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</si>
  <si>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</si>
  <si>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</si>
  <si>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</si>
  <si>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</si>
  <si>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</si>
  <si>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</si>
  <si>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</si>
  <si>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</si>
  <si>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</si>
  <si>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</si>
  <si>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</si>
  <si>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</si>
  <si>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</si>
  <si>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</si>
  <si>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</si>
  <si>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</si>
  <si>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</si>
  <si>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</si>
  <si>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</si>
  <si>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</si>
  <si>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</si>
  <si>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</si>
  <si>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</si>
  <si>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</si>
  <si>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</si>
  <si>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</si>
  <si>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</si>
  <si>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</si>
  <si>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</si>
  <si>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</si>
  <si>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</si>
  <si>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</si>
  <si>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</si>
  <si>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</si>
  <si>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</si>
  <si>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</si>
  <si>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</si>
  <si>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</si>
  <si>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</si>
  <si>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</si>
  <si>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</si>
  <si>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</si>
  <si>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</si>
  <si>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</si>
  <si>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</si>
  <si>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</si>
  <si>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</si>
  <si>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</si>
  <si>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</si>
  <si>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</si>
  <si>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</si>
  <si>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</si>
  <si>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</si>
  <si>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</si>
  <si>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</si>
  <si>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</si>
  <si>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</si>
  <si>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</si>
  <si>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</si>
  <si>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</si>
  <si>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</si>
  <si>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</si>
  <si>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</si>
  <si>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</si>
  <si>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</si>
  <si>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</si>
  <si>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</si>
  <si>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</si>
  <si>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</si>
  <si>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</si>
  <si>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</si>
  <si>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</si>
  <si>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</si>
  <si>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</si>
  <si>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</si>
  <si>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</si>
  <si>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</si>
  <si>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</si>
  <si>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</si>
  <si>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</si>
  <si>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</si>
  <si>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</si>
  <si>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</si>
  <si>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</si>
  <si>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</si>
  <si>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</si>
  <si>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</si>
  <si>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</si>
  <si>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</si>
  <si>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</si>
  <si>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</si>
  <si>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</si>
  <si>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</si>
  <si>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</si>
  <si>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</si>
  <si>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</si>
  <si>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</si>
  <si>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</si>
  <si>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</si>
  <si>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</si>
  <si>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</si>
  <si>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</si>
  <si>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</si>
  <si>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</si>
  <si>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</si>
  <si>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</si>
  <si>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</si>
  <si>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</si>
  <si>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</si>
  <si>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</si>
  <si>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</si>
  <si>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</si>
  <si>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</si>
  <si>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</si>
  <si>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</si>
  <si>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</si>
  <si>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</si>
  <si>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</si>
  <si>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</si>
  <si>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</si>
  <si>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</si>
  <si>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</si>
  <si>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</si>
  <si>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</si>
  <si>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</si>
  <si>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</si>
  <si>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</si>
  <si>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</si>
  <si>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</si>
  <si>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</si>
  <si>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</si>
  <si>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</si>
  <si>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</si>
  <si>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</si>
  <si>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</si>
  <si>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</si>
  <si>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</si>
  <si>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</si>
  <si>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</si>
  <si>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</si>
  <si>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</si>
  <si>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</si>
  <si>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</si>
  <si>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</si>
  <si>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</si>
  <si>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</si>
  <si>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</si>
  <si>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</si>
  <si>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</si>
  <si>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</si>
  <si>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</si>
  <si>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</si>
  <si>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</si>
  <si>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</si>
  <si>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</si>
  <si>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</si>
  <si>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</si>
  <si>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</si>
  <si>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</si>
  <si>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</si>
  <si>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</si>
  <si>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</si>
  <si>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</si>
  <si>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</si>
  <si>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</si>
  <si>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</si>
  <si>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</si>
  <si>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</si>
  <si>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</si>
  <si>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</si>
  <si>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</si>
  <si>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</si>
  <si>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</si>
  <si>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</si>
  <si>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</si>
  <si>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</si>
  <si>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</si>
  <si>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</si>
  <si>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</si>
  <si>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</si>
  <si>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</si>
  <si>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</si>
  <si>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</si>
  <si>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</si>
  <si>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</si>
  <si>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</si>
  <si>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</si>
  <si>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</si>
  <si>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</si>
  <si>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</si>
  <si>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</si>
  <si>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</si>
  <si>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</si>
  <si>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</si>
  <si>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</si>
  <si>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</si>
  <si>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</si>
  <si>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</si>
  <si>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</si>
  <si>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</si>
  <si>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</si>
  <si>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</si>
  <si>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</si>
  <si>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</si>
  <si>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</si>
  <si>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</si>
  <si>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</si>
  <si>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</si>
  <si>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</si>
  <si>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</si>
  <si>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</si>
  <si>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</si>
  <si>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</si>
  <si>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</si>
  <si>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</si>
  <si>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</si>
  <si>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</si>
  <si>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</si>
  <si>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</si>
  <si>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</si>
  <si>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</si>
  <si>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</si>
  <si>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</si>
  <si>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</si>
  <si>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</si>
  <si>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</si>
  <si>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</si>
  <si>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</si>
  <si>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</si>
  <si>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</si>
  <si>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</si>
  <si>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</si>
  <si>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</si>
  <si>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</si>
  <si>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</si>
  <si>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</si>
  <si>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</si>
  <si>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</si>
  <si>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</si>
  <si>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</si>
  <si>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</si>
  <si>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</si>
  <si>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</si>
  <si>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</si>
  <si>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</si>
  <si>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</si>
  <si>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</si>
  <si>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</si>
  <si>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</si>
  <si>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</si>
  <si>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</si>
  <si>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</si>
  <si>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</si>
  <si>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</si>
  <si>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</si>
  <si>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</si>
  <si>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</si>
  <si>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</si>
  <si>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</si>
  <si>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</si>
  <si>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</si>
  <si>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</si>
  <si>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</si>
  <si>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</si>
  <si>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</si>
  <si>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</si>
  <si>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</si>
  <si>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</si>
  <si>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</si>
  <si>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</si>
  <si>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</si>
  <si>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</si>
  <si>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</si>
  <si>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</si>
  <si>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</si>
  <si>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</si>
  <si>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</si>
  <si>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</si>
  <si>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</si>
  <si>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</si>
  <si>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</si>
  <si>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</si>
  <si>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</si>
  <si>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</si>
  <si>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</si>
  <si>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</si>
  <si>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</si>
  <si>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</si>
  <si>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</si>
  <si>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</si>
  <si>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</si>
  <si>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</si>
  <si>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</si>
  <si>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</si>
  <si>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</si>
  <si>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</si>
  <si>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</si>
  <si>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</si>
  <si>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</si>
  <si>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</si>
  <si>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</si>
  <si>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</si>
  <si>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</si>
  <si>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</si>
  <si>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</si>
  <si>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</si>
  <si>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</si>
  <si>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</si>
  <si>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</si>
  <si>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</si>
  <si>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</si>
  <si>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</si>
  <si>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</si>
  <si>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</si>
  <si>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</si>
  <si>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</si>
  <si>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</si>
  <si>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</si>
  <si>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</si>
  <si>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</si>
  <si>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</si>
  <si>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</si>
  <si>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</si>
  <si>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</si>
  <si>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</si>
  <si>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</si>
  <si>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</si>
  <si>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</si>
  <si>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</si>
  <si>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</si>
  <si>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</si>
  <si>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</si>
  <si>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</si>
  <si>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</si>
  <si>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</si>
  <si>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</si>
  <si>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</si>
  <si>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</si>
  <si>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</si>
  <si>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</si>
  <si>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</si>
  <si>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</si>
  <si>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</si>
  <si>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</si>
  <si>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</si>
  <si>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</si>
  <si>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</si>
  <si>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</si>
  <si>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</si>
  <si>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</si>
  <si>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</si>
  <si>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</si>
  <si>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</si>
  <si>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</si>
  <si>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</si>
  <si>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</si>
  <si>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</si>
  <si>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</si>
  <si>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</si>
  <si>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</si>
  <si>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</si>
  <si>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</si>
  <si>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</si>
  <si>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</si>
  <si>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</si>
  <si>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</si>
  <si>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</si>
  <si>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</si>
  <si>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</si>
  <si>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</si>
  <si>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</si>
  <si>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</si>
  <si>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</si>
  <si>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</si>
  <si>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</si>
  <si>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</si>
  <si>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</si>
  <si>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</si>
  <si>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</si>
  <si>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</si>
  <si>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</si>
  <si>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</si>
  <si>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</si>
  <si>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</si>
  <si>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</si>
  <si>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</si>
  <si>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</si>
  <si>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</si>
  <si>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</si>
  <si>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</si>
  <si>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</si>
  <si>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</si>
  <si>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</si>
  <si>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</si>
  <si>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</si>
  <si>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</si>
  <si>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</si>
  <si>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</si>
  <si>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</si>
  <si>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</si>
  <si>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</si>
  <si>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</si>
  <si>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</si>
  <si>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</si>
  <si>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</si>
  <si>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</si>
  <si>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</si>
  <si>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</si>
  <si>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</si>
  <si>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</si>
  <si>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</si>
  <si>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</si>
  <si>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</si>
  <si>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</si>
  <si>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</si>
  <si>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</si>
  <si>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</si>
  <si>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</si>
  <si>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</si>
  <si>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</si>
  <si>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</si>
  <si>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</si>
  <si>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</si>
  <si>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</si>
  <si>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</si>
  <si>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</si>
  <si>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</si>
  <si>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</si>
  <si>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</si>
  <si>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</si>
  <si>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</si>
  <si>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</si>
  <si>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</si>
  <si>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</si>
  <si>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</si>
  <si>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</si>
  <si>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</si>
  <si>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</si>
  <si>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</si>
  <si>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</si>
  <si>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</si>
  <si>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</si>
  <si>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</si>
  <si>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</si>
  <si>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</si>
  <si>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</si>
  <si>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</si>
  <si>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</si>
  <si>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</si>
  <si>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</si>
  <si>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</si>
  <si>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</si>
  <si>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</si>
  <si>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</si>
  <si>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</si>
  <si>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</si>
  <si>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</si>
  <si>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</si>
  <si>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</si>
  <si>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</si>
  <si>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</si>
  <si>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</si>
  <si>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</si>
  <si>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</si>
  <si>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</si>
  <si>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</si>
  <si>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</si>
  <si>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</si>
  <si>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</si>
  <si>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</si>
  <si>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</si>
  <si>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</si>
  <si>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</si>
  <si>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</si>
  <si>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</si>
  <si>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</si>
  <si>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</si>
  <si>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</si>
  <si>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</si>
  <si>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</si>
  <si>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</si>
  <si>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</si>
  <si>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</si>
  <si>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</si>
  <si>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</si>
  <si>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</si>
  <si>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</si>
  <si>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</si>
  <si>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</si>
  <si>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</si>
  <si>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</si>
  <si>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</si>
  <si>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</si>
  <si>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</si>
  <si>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</si>
  <si>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</si>
  <si>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</si>
  <si>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</si>
  <si>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</si>
  <si>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</si>
  <si>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</si>
  <si>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</si>
  <si>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</si>
  <si>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</si>
  <si>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</si>
  <si>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</si>
  <si>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</si>
  <si>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</si>
  <si>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</si>
  <si>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</si>
  <si>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</si>
  <si>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</si>
  <si>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</si>
  <si>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</si>
  <si>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</si>
  <si>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</si>
  <si>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</si>
  <si>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</si>
  <si>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</si>
  <si>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</si>
  <si>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</si>
  <si>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</si>
  <si>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</si>
  <si>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</si>
  <si>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</si>
  <si>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</si>
  <si>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</si>
  <si>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</si>
  <si>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</si>
  <si>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</si>
  <si>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</si>
  <si>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</si>
  <si>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</si>
  <si>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</si>
  <si>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</si>
  <si>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</si>
  <si>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</si>
  <si>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</si>
  <si>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</si>
  <si>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</si>
  <si>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</si>
  <si>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</si>
  <si>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</si>
  <si>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</si>
  <si>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</si>
  <si>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</si>
  <si>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</si>
  <si>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</si>
  <si>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</si>
  <si>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</si>
  <si>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</si>
  <si>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</si>
  <si>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</si>
  <si>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</si>
  <si>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</si>
  <si>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</si>
  <si>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</si>
  <si>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</si>
  <si>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</si>
  <si>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</si>
  <si>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</si>
  <si>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</si>
  <si>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</si>
  <si>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</si>
  <si>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</si>
  <si>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</si>
  <si>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</si>
  <si>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</si>
  <si>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</si>
  <si>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</si>
  <si>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</si>
  <si>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</si>
  <si>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</si>
  <si>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</si>
  <si>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</si>
  <si>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</si>
  <si>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</si>
  <si>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</si>
  <si>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</si>
  <si>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</si>
  <si>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</si>
  <si>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</si>
  <si>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</si>
  <si>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</si>
  <si>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</si>
  <si>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</si>
  <si>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</si>
  <si>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</si>
  <si>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</si>
  <si>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</si>
  <si>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</si>
  <si>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</si>
  <si>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</si>
  <si>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</si>
  <si>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</si>
  <si>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</si>
  <si>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</si>
  <si>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</si>
  <si>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</si>
  <si>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</si>
  <si>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</si>
  <si>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</si>
  <si>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</si>
  <si>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</si>
  <si>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</si>
  <si>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</si>
  <si>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</si>
  <si>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</si>
  <si>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</si>
  <si>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</si>
  <si>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</si>
  <si>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</si>
  <si>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</si>
  <si>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</si>
  <si>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</si>
  <si>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</si>
  <si>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</si>
  <si>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</si>
  <si>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</si>
  <si>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</si>
  <si>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</si>
  <si>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</si>
  <si>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</si>
  <si>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</si>
  <si>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</si>
  <si>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</si>
  <si>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</si>
  <si>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</si>
  <si>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</si>
  <si>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</si>
  <si>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</si>
  <si>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</si>
  <si>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</si>
  <si>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</si>
  <si>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</si>
  <si>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</si>
  <si>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</si>
  <si>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</si>
  <si>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</si>
  <si>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</si>
  <si>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</si>
  <si>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</si>
  <si>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</si>
  <si>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</si>
  <si>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</si>
  <si>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</si>
  <si>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</si>
  <si>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</si>
  <si>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</si>
  <si>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</si>
  <si>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</si>
  <si>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</si>
  <si>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</si>
  <si>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</si>
  <si>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</si>
  <si>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</si>
  <si>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</si>
  <si>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</si>
  <si>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</si>
  <si>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</si>
  <si>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</si>
  <si>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</si>
  <si>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</si>
  <si>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</si>
  <si>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</si>
  <si>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</si>
  <si>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</si>
  <si>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</si>
  <si>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</si>
  <si>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</si>
  <si>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</si>
  <si>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</si>
  <si>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</si>
  <si>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</si>
  <si>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</si>
  <si>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</si>
  <si>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</si>
  <si>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</si>
  <si>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</si>
  <si>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</si>
  <si>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</si>
  <si>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</si>
  <si>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</si>
  <si>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</si>
  <si>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</si>
  <si>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</si>
  <si>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</si>
  <si>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</si>
  <si>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</si>
  <si>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</si>
  <si>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</si>
  <si>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</si>
  <si>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</si>
  <si>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</si>
  <si>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</si>
  <si>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</si>
  <si>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</si>
  <si>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</si>
  <si>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</si>
  <si>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</si>
  <si>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</si>
  <si>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</si>
  <si>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</si>
  <si>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</si>
  <si>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</si>
  <si>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</si>
  <si>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</si>
  <si>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</si>
  <si>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</si>
  <si>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</si>
  <si>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</si>
  <si>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</si>
  <si>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</si>
  <si>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</si>
  <si>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</si>
  <si>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</si>
  <si>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</si>
  <si>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</si>
  <si>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</si>
  <si>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</si>
  <si>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</si>
  <si>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</si>
  <si>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</si>
  <si>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</si>
  <si>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</si>
  <si>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</si>
  <si>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</si>
  <si>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</si>
  <si>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</si>
  <si>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</si>
  <si>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</si>
  <si>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</si>
  <si>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</si>
  <si>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</si>
  <si>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</si>
  <si>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</si>
  <si>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</si>
  <si>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</si>
  <si>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</si>
  <si>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</si>
  <si>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</si>
  <si>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</si>
  <si>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</si>
  <si>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</si>
  <si>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</si>
  <si>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</si>
  <si>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</si>
  <si>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</si>
  <si>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</si>
  <si>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</si>
  <si>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</si>
  <si>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</si>
  <si>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</si>
  <si>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</si>
  <si>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</si>
  <si>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</si>
  <si>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</si>
  <si>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</si>
  <si>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</si>
  <si>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</si>
  <si>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</si>
  <si>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</si>
  <si>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</si>
  <si>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</si>
  <si>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</si>
  <si>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</si>
  <si>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</si>
  <si>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</si>
  <si>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</si>
  <si>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</si>
  <si>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</si>
  <si>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</si>
  <si>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</si>
  <si>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</si>
  <si>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</si>
  <si>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</si>
  <si>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</si>
  <si>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</si>
  <si>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</si>
  <si>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</si>
  <si>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</si>
  <si>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</si>
  <si>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</si>
  <si>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</si>
  <si>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</si>
  <si>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</si>
  <si>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</si>
  <si>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</si>
  <si>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</si>
  <si>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</si>
  <si>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</si>
  <si>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</si>
  <si>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</si>
  <si>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</si>
  <si>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</si>
  <si>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</si>
  <si>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</si>
  <si>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</si>
  <si>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</si>
  <si>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</si>
  <si>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</si>
  <si>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</si>
  <si>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</si>
  <si>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</si>
  <si>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</si>
  <si>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</si>
  <si>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</si>
  <si>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</si>
  <si>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</si>
  <si>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</si>
  <si>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</si>
  <si>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</si>
  <si>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</si>
  <si>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</si>
  <si>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</si>
  <si>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</si>
  <si>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</si>
  <si>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</si>
  <si>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</si>
  <si>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</si>
  <si>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</si>
  <si>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</si>
  <si>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</si>
  <si>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</si>
  <si>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</si>
  <si>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</si>
  <si>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</si>
  <si>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</si>
  <si>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</si>
  <si>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</si>
  <si>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</si>
  <si>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</si>
  <si>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</si>
  <si>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</si>
  <si>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</si>
  <si>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</si>
  <si>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</si>
  <si>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</si>
  <si>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</si>
  <si>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</si>
  <si>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</si>
  <si>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</si>
  <si>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</si>
  <si>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</si>
  <si>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</si>
  <si>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</si>
  <si>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</si>
  <si>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</si>
  <si>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</si>
  <si>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</si>
  <si>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</si>
  <si>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</si>
  <si>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</si>
  <si>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</si>
  <si>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</si>
  <si>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</si>
  <si>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</si>
  <si>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</si>
  <si>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</si>
  <si>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</si>
  <si>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</si>
  <si>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</si>
  <si>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</si>
  <si>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</si>
  <si>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</si>
  <si>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</si>
  <si>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</si>
  <si>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</si>
  <si>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</si>
  <si>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</si>
  <si>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</si>
  <si>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</si>
  <si>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</si>
  <si>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</si>
  <si>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</si>
  <si>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</si>
  <si>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</si>
  <si>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</si>
  <si>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</si>
  <si>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</si>
  <si>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</si>
  <si>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</si>
  <si>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</si>
  <si>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</si>
  <si>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</si>
  <si>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</si>
  <si>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</si>
  <si>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</si>
  <si>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</si>
  <si>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</si>
  <si>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</si>
  <si>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</si>
  <si>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</si>
  <si>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</si>
  <si>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</si>
  <si>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</si>
  <si>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</si>
  <si>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</si>
  <si>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</si>
  <si>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</si>
  <si>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</si>
  <si>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</si>
  <si>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</si>
  <si>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</si>
  <si>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</si>
  <si>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</si>
  <si>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</si>
  <si>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</si>
  <si>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</si>
  <si>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</si>
  <si>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</si>
  <si>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</si>
  <si>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</si>
  <si>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</si>
  <si>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</si>
  <si>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</si>
  <si>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</si>
  <si>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</si>
  <si>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</si>
  <si>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</si>
  <si>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</si>
  <si>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</si>
  <si>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</si>
  <si>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</si>
  <si>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</si>
  <si>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</si>
  <si>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</si>
  <si>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</si>
  <si>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</si>
  <si>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</si>
  <si>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</si>
  <si>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</si>
  <si>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</si>
  <si>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</si>
  <si>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</si>
  <si>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</si>
  <si>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</si>
  <si>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</si>
  <si>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</si>
  <si>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</si>
  <si>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</si>
  <si>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</si>
  <si>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</si>
  <si>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</si>
  <si>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</si>
  <si>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</si>
  <si>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</si>
  <si>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</si>
  <si>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</si>
  <si>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</si>
  <si>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</si>
  <si>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</si>
  <si>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</si>
  <si>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</si>
  <si>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</si>
  <si>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</si>
  <si>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</si>
  <si>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</si>
  <si>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</si>
  <si>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</si>
  <si>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</si>
  <si>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</si>
  <si>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</si>
  <si>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</si>
  <si>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</si>
  <si>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</si>
  <si>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</si>
  <si>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</si>
  <si>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</si>
  <si>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</si>
  <si>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</si>
  <si>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</si>
  <si>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</si>
  <si>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</si>
  <si>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</si>
  <si>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</si>
  <si>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</si>
  <si>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</si>
  <si>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</si>
  <si>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</si>
  <si>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</si>
  <si>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</si>
  <si>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</si>
  <si>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</si>
  <si>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</si>
  <si>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</si>
  <si>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</si>
  <si>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</si>
  <si>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</si>
  <si>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</si>
  <si>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</si>
  <si>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</si>
  <si>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</si>
  <si>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</si>
  <si>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</si>
  <si>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</si>
  <si>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</si>
  <si>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</si>
  <si>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</si>
  <si>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</si>
  <si>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</si>
  <si>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</si>
  <si>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</si>
  <si>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</si>
  <si>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</si>
  <si>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</si>
  <si>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</si>
  <si>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</si>
  <si>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</si>
  <si>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</si>
  <si>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</si>
  <si>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</si>
  <si>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</si>
  <si>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</si>
  <si>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</si>
  <si>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</si>
  <si>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</si>
  <si>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</si>
  <si>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</si>
  <si>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</si>
  <si>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</si>
  <si>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</si>
  <si>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</si>
  <si>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</si>
  <si>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</si>
  <si>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</si>
  <si>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</si>
  <si>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</si>
  <si>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</si>
  <si>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</si>
  <si>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</si>
  <si>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</si>
  <si>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</si>
  <si>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</si>
  <si>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</si>
  <si>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</si>
  <si>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</si>
  <si>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</si>
  <si>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</si>
  <si>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</si>
  <si>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</si>
  <si>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</si>
  <si>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</si>
  <si>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</si>
  <si>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</si>
  <si>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</si>
  <si>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</si>
  <si>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</si>
  <si>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</si>
  <si>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</si>
  <si>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</si>
  <si>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</si>
  <si>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</si>
  <si>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</si>
  <si>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</si>
  <si>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</si>
  <si>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</si>
  <si>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</si>
  <si>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</si>
  <si>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</si>
  <si>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</si>
  <si>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</si>
  <si>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</si>
  <si>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</si>
  <si>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</si>
  <si>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</si>
  <si>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</si>
  <si>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</si>
  <si>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</si>
  <si>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</si>
  <si>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</si>
  <si>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</si>
  <si>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</si>
  <si>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</si>
  <si>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</si>
  <si>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</si>
  <si>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</si>
  <si>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</si>
  <si>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</si>
  <si>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</si>
  <si>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</si>
  <si>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</si>
  <si>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</si>
  <si>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</si>
  <si>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</si>
  <si>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</si>
  <si>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</si>
  <si>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</si>
  <si>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</si>
  <si>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</si>
  <si>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</si>
  <si>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</si>
  <si>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</si>
  <si>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</si>
  <si>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</si>
  <si>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</si>
  <si>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</si>
  <si>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</si>
  <si>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</si>
  <si>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</si>
  <si>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</si>
  <si>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</si>
  <si>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</si>
  <si>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</si>
  <si>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</si>
  <si>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</si>
  <si>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</si>
  <si>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</si>
  <si>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</si>
  <si>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</si>
  <si>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</si>
  <si>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</si>
  <si>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</si>
  <si>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</si>
  <si>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</si>
  <si>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</si>
  <si>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</si>
  <si>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</si>
  <si>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</si>
  <si>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</si>
  <si>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</si>
  <si>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</si>
  <si>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</si>
  <si>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</si>
  <si>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</si>
  <si>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</si>
  <si>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</si>
  <si>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</si>
  <si>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</si>
  <si>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</si>
  <si>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</si>
  <si>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</si>
  <si>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</si>
  <si>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</si>
  <si>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</si>
  <si>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</si>
  <si>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</si>
  <si>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</si>
  <si>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</si>
  <si>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</si>
  <si>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</si>
  <si>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</si>
  <si>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</si>
  <si>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</si>
  <si>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</si>
  <si>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</si>
  <si>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</si>
  <si>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</si>
  <si>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</si>
  <si>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</si>
  <si>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</si>
  <si>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</si>
  <si>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</si>
  <si>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</si>
  <si>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</si>
  <si>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</si>
  <si>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</si>
  <si>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</si>
  <si>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</si>
  <si>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</si>
  <si>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</si>
  <si>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</si>
  <si>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</si>
  <si>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</si>
  <si>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</si>
  <si>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</si>
  <si>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</si>
  <si>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</si>
  <si>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</si>
  <si>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</si>
  <si>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</si>
  <si>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</si>
  <si>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</si>
  <si>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</si>
  <si>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</si>
  <si>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</si>
  <si>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</si>
  <si>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</si>
  <si>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</si>
  <si>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</si>
  <si>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</si>
  <si>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</si>
  <si>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</si>
  <si>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</si>
  <si>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</si>
  <si>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</si>
  <si>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</si>
  <si>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</si>
  <si>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</si>
  <si>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</si>
  <si>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</si>
  <si>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</si>
  <si>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</si>
  <si>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</si>
  <si>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</si>
  <si>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</si>
  <si>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</si>
  <si>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</si>
  <si>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</si>
  <si>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</si>
  <si>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</si>
  <si>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</si>
  <si>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</si>
  <si>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</si>
  <si>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</si>
  <si>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</si>
  <si>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</si>
  <si>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</si>
  <si>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</si>
  <si>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</si>
  <si>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</si>
  <si>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</si>
  <si>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</si>
  <si>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</si>
  <si>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</si>
  <si>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</si>
  <si>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</si>
  <si>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</si>
  <si>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</si>
  <si>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</si>
  <si>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</si>
  <si>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</si>
  <si>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</si>
  <si>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</si>
  <si>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</si>
  <si>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</si>
  <si>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</si>
  <si>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</si>
  <si>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</si>
  <si>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</si>
  <si>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</si>
  <si>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</si>
  <si>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</si>
  <si>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</si>
  <si>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</si>
  <si>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</si>
  <si>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</si>
  <si>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</si>
  <si>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</si>
  <si>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</si>
  <si>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</si>
  <si>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</si>
  <si>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</si>
  <si>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</si>
  <si>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</si>
  <si>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</si>
  <si>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</si>
  <si>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</si>
  <si>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</si>
  <si>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</si>
  <si>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</si>
  <si>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</si>
  <si>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</si>
  <si>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</si>
  <si>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</si>
  <si>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</si>
  <si>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</si>
  <si>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</si>
  <si>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</si>
  <si>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</si>
  <si>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</si>
  <si>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</si>
  <si>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</si>
  <si>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</si>
  <si>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</si>
  <si>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</si>
  <si>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</si>
  <si>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</si>
  <si>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</si>
  <si>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</si>
  <si>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</si>
  <si>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</si>
  <si>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</si>
  <si>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</si>
  <si>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</si>
  <si>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</si>
  <si>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</si>
  <si>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</si>
  <si>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</si>
  <si>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</si>
  <si>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</si>
  <si>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</si>
  <si>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</si>
  <si>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</si>
  <si>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</si>
  <si>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</si>
  <si>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</si>
  <si>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</si>
  <si>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</si>
  <si>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</si>
  <si>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</si>
  <si>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</si>
  <si>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</si>
  <si>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</si>
  <si>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</si>
  <si>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</si>
  <si>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</si>
  <si>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</si>
  <si>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</si>
  <si>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</si>
  <si>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</si>
  <si>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</si>
  <si>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</si>
  <si>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</si>
  <si>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</si>
  <si>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</si>
  <si>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</si>
  <si>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</si>
  <si>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</si>
  <si>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</si>
  <si>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</si>
  <si>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</si>
  <si>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</si>
  <si>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</si>
  <si>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</si>
  <si>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</si>
  <si>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</si>
  <si>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</si>
  <si>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</si>
  <si>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</si>
  <si>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</si>
  <si>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</si>
  <si>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</si>
  <si>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</si>
  <si>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</si>
  <si>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</si>
  <si>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</si>
  <si>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</si>
  <si>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</si>
  <si>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</si>
  <si>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</si>
  <si>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</si>
  <si>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</si>
  <si>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</si>
  <si>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</si>
  <si>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</si>
  <si>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</si>
  <si>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</si>
  <si>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</si>
  <si>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</si>
  <si>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</si>
  <si>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</si>
  <si>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</si>
  <si>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</si>
  <si>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</si>
  <si>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</si>
  <si>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</si>
  <si>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</si>
  <si>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</si>
  <si>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</si>
  <si>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</si>
  <si>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</si>
  <si>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</si>
  <si>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</si>
  <si>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</si>
  <si>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</si>
  <si>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</si>
  <si>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</si>
  <si>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</si>
  <si>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</si>
  <si>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</si>
  <si>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</si>
  <si>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</si>
  <si>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</si>
  <si>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</si>
  <si>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</si>
  <si>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</si>
  <si>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</si>
  <si>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</si>
  <si>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</si>
  <si>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</si>
  <si>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</si>
  <si>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</si>
  <si>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</si>
  <si>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</si>
  <si>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</si>
  <si>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</si>
  <si>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</si>
  <si>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</si>
  <si>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</si>
  <si>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</si>
  <si>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</si>
  <si>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</si>
  <si>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</si>
  <si>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</si>
  <si>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</si>
  <si>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</si>
  <si>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</si>
  <si>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</si>
  <si>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</si>
  <si>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</si>
  <si>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</si>
  <si>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</si>
  <si>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</si>
  <si>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</si>
  <si>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</si>
  <si>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</si>
  <si>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</si>
  <si>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</si>
  <si>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</si>
  <si>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</si>
  <si>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</si>
  <si>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</si>
  <si>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</si>
  <si>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</si>
  <si>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</si>
  <si>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</si>
  <si>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</si>
  <si>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</si>
  <si>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</si>
  <si>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</si>
  <si>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</si>
  <si>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</si>
  <si>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</si>
  <si>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</si>
  <si>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</si>
  <si>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</si>
  <si>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</si>
  <si>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</si>
  <si>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</si>
  <si>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</si>
  <si>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</si>
  <si>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</si>
  <si>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</si>
  <si>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</si>
  <si>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</si>
  <si>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</si>
  <si>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</si>
  <si>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</si>
  <si>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</si>
  <si>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</si>
  <si>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</si>
  <si>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</si>
  <si>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</si>
  <si>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</si>
  <si>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</si>
  <si>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</si>
  <si>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</si>
  <si>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</si>
  <si>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</si>
  <si>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</si>
  <si>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</si>
  <si>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</si>
  <si>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</si>
  <si>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</si>
  <si>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</si>
  <si>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</si>
  <si>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</si>
  <si>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</si>
  <si>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</si>
  <si>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</si>
  <si>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</si>
  <si>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</si>
  <si>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</si>
  <si>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</si>
  <si>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</si>
  <si>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</si>
  <si>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</si>
  <si>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</si>
  <si>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</si>
  <si>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</si>
  <si>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</si>
  <si>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</si>
  <si>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</si>
  <si>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</si>
  <si>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</si>
  <si>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</si>
  <si>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</si>
  <si>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</si>
  <si>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</si>
  <si>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</si>
  <si>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</si>
  <si>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</si>
  <si>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</si>
  <si>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</si>
  <si>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</si>
  <si>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</si>
  <si>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</si>
  <si>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</si>
  <si>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</si>
  <si>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</si>
  <si>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</si>
  <si>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</si>
  <si>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</si>
  <si>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</si>
  <si>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</si>
  <si>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</si>
  <si>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</si>
  <si>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</si>
  <si>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</si>
  <si>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</si>
  <si>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</si>
  <si>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</si>
  <si>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</si>
  <si>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</si>
  <si>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</si>
  <si>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</si>
  <si>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</si>
  <si>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</si>
  <si>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</si>
  <si>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</si>
  <si>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</si>
  <si>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</si>
  <si>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</si>
  <si>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</si>
  <si>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</si>
  <si>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</si>
  <si>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</si>
  <si>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</si>
  <si>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</si>
  <si>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</si>
  <si>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</si>
  <si>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</si>
  <si>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</si>
  <si>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</si>
  <si>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</si>
  <si>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</si>
  <si>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</si>
  <si>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</si>
  <si>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</si>
  <si>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</si>
  <si>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</si>
  <si>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</si>
  <si>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</si>
  <si>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</si>
  <si>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</si>
  <si>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</si>
  <si>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</si>
  <si>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</si>
  <si>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</si>
  <si>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</si>
  <si>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</si>
  <si>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</si>
  <si>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</si>
  <si>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</si>
  <si>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</si>
  <si>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</si>
  <si>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</si>
  <si>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</si>
  <si>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</si>
  <si>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</si>
  <si>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</si>
  <si>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</si>
  <si>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</si>
  <si>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</si>
  <si>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</si>
  <si>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</si>
  <si>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</si>
  <si>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</si>
  <si>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</si>
  <si>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</si>
  <si>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</si>
  <si>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</si>
  <si>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</si>
  <si>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</si>
  <si>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</si>
  <si>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</si>
  <si>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</si>
  <si>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</si>
  <si>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</si>
  <si>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</si>
  <si>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</si>
  <si>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</si>
  <si>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</si>
  <si>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</si>
  <si>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</si>
  <si>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</si>
  <si>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</si>
  <si>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</si>
  <si>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</si>
  <si>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</si>
  <si>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</si>
  <si>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</si>
  <si>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</si>
  <si>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</si>
  <si>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</si>
  <si>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</si>
  <si>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</si>
  <si>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</si>
  <si>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</si>
  <si>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</si>
  <si>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</si>
  <si>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</si>
  <si>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</si>
  <si>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</si>
  <si>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</si>
  <si>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</si>
  <si>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</si>
  <si>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</si>
  <si>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</si>
  <si>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</si>
  <si>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</si>
  <si>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</si>
  <si>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</si>
  <si>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</si>
  <si>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</si>
  <si>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</si>
  <si>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</si>
  <si>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</si>
  <si>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</si>
  <si>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</si>
  <si>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</si>
  <si>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</si>
  <si>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</si>
  <si>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</si>
  <si>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</si>
  <si>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</si>
  <si>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</si>
  <si>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</si>
  <si>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</si>
  <si>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</si>
  <si>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</si>
  <si>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</si>
  <si>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</si>
  <si>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</si>
  <si>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</si>
  <si>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</si>
  <si>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</si>
  <si>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</si>
  <si>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</si>
  <si>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</si>
  <si>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</si>
  <si>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</si>
  <si>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</si>
  <si>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</si>
  <si>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</si>
  <si>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</si>
  <si>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</si>
  <si>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</si>
  <si>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</si>
  <si>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</si>
  <si>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</si>
  <si>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</si>
  <si>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</si>
  <si>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</si>
  <si>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</si>
  <si>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</si>
  <si>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</si>
  <si>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</si>
  <si>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</si>
  <si>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</si>
  <si>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</si>
  <si>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</si>
  <si>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</si>
  <si>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</si>
  <si>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</si>
  <si>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</si>
  <si>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</si>
  <si>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</si>
  <si>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</si>
  <si>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</si>
  <si>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</si>
  <si>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</si>
  <si>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</si>
  <si>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</si>
  <si>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</si>
  <si>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</si>
  <si>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</si>
  <si>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</si>
  <si>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</si>
  <si>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</si>
  <si>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</si>
  <si>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</si>
  <si>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</si>
  <si>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</si>
  <si>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</si>
  <si>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</si>
  <si>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</si>
  <si>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</si>
  <si>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</si>
  <si>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</si>
  <si>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</si>
  <si>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</si>
  <si>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</si>
  <si>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</si>
  <si>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</si>
  <si>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</si>
  <si>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</si>
  <si>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</si>
  <si>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</si>
  <si>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</si>
  <si>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</si>
  <si>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</si>
  <si>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</si>
  <si>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</si>
  <si>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</si>
  <si>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</si>
  <si>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</si>
  <si>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</si>
  <si>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</si>
  <si>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</si>
  <si>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</si>
  <si>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</si>
  <si>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</si>
  <si>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</si>
  <si>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</si>
  <si>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</si>
  <si>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</si>
  <si>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</si>
  <si>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</si>
  <si>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</si>
  <si>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</si>
  <si>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</si>
  <si>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</si>
  <si>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</si>
  <si>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</si>
  <si>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</si>
  <si>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</si>
  <si>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</si>
  <si>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</si>
  <si>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</si>
  <si>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</si>
  <si>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</si>
  <si>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</si>
  <si>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</si>
  <si>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</si>
  <si>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</si>
  <si>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</si>
  <si>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</si>
  <si>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</si>
  <si>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</si>
  <si>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</si>
  <si>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</si>
  <si>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</si>
  <si>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</si>
  <si>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</si>
  <si>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</si>
  <si>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</si>
  <si>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</si>
  <si>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</si>
  <si>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</si>
  <si>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</si>
  <si>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</si>
  <si>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</si>
  <si>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</si>
  <si>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</si>
  <si>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</si>
  <si>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</si>
  <si>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</si>
  <si>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</si>
  <si>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</si>
  <si>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</si>
  <si>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</si>
  <si>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</si>
  <si>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</si>
  <si>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</si>
  <si>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</si>
  <si>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</si>
  <si>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</si>
  <si>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</si>
  <si>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</si>
  <si>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</si>
  <si>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</si>
  <si>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</si>
  <si>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</si>
  <si>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</si>
  <si>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</si>
  <si>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</si>
  <si>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</si>
  <si>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</si>
  <si>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</si>
  <si>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</si>
  <si>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</si>
  <si>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</si>
  <si>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</si>
  <si>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</si>
  <si>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</si>
  <si>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</si>
  <si>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</si>
  <si>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</si>
  <si>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</si>
  <si>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</si>
  <si>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</si>
  <si>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</si>
  <si>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</si>
  <si>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</si>
  <si>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</si>
  <si>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</si>
  <si>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</si>
  <si>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</si>
  <si>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</si>
  <si>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</si>
  <si>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</si>
  <si>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</si>
  <si>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</si>
  <si>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</si>
  <si>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</si>
  <si>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</si>
  <si>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</si>
  <si>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</si>
  <si>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</si>
  <si>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</si>
  <si>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</si>
  <si>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</si>
  <si>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</si>
  <si>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</si>
  <si>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</si>
  <si>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</si>
  <si>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</si>
  <si>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</si>
  <si>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</si>
  <si>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</si>
  <si>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</si>
  <si>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</si>
  <si>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</si>
  <si>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</si>
  <si>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</si>
  <si>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</si>
  <si>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</si>
  <si>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</si>
  <si>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</si>
  <si>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</si>
  <si>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</si>
  <si>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</si>
  <si>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</si>
  <si>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</si>
  <si>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</si>
  <si>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</si>
  <si>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</si>
  <si>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</si>
  <si>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</si>
  <si>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</si>
  <si>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</si>
  <si>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</si>
  <si>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</si>
  <si>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</si>
  <si>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</si>
  <si>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</si>
  <si>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</si>
  <si>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</si>
  <si>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</si>
  <si>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</si>
  <si>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</si>
  <si>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</si>
  <si>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</si>
  <si>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</si>
  <si>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</si>
  <si>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</si>
  <si>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</si>
  <si>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</si>
  <si>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</si>
  <si>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</si>
  <si>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</si>
  <si>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</si>
  <si>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</si>
  <si>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</si>
  <si>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</si>
  <si>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</si>
  <si>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</si>
  <si>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</si>
  <si>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</si>
  <si>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</si>
  <si>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</si>
  <si>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</si>
  <si>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</si>
  <si>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</si>
  <si>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</si>
  <si>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</si>
  <si>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</si>
  <si>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</si>
  <si>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</si>
  <si>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</si>
  <si>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</si>
  <si>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</si>
  <si>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</si>
  <si>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</si>
  <si>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</si>
  <si>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</si>
  <si>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</si>
  <si>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</si>
  <si>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</si>
  <si>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</si>
  <si>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</si>
  <si>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</si>
  <si>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</si>
  <si>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</si>
  <si>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</si>
  <si>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</si>
  <si>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</si>
  <si>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</si>
  <si>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</si>
  <si>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</si>
  <si>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</si>
  <si>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</si>
  <si>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</si>
  <si>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</si>
  <si>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</si>
  <si>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</si>
  <si>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</si>
  <si>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</si>
  <si>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</si>
  <si>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</si>
  <si>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</si>
  <si>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</si>
  <si>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</si>
  <si>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</si>
  <si>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</si>
  <si>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</si>
  <si>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</si>
  <si>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</si>
  <si>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</si>
  <si>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</si>
  <si>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</si>
  <si>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</si>
  <si>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</si>
  <si>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</si>
  <si>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</si>
  <si>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</si>
  <si>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</si>
  <si>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</si>
  <si>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</si>
  <si>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</si>
  <si>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</si>
  <si>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</si>
  <si>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</si>
  <si>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</si>
  <si>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</si>
  <si>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</si>
  <si>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</si>
  <si>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</si>
  <si>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</si>
  <si>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</si>
  <si>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</si>
  <si>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</si>
  <si>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</si>
  <si>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</si>
  <si>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</si>
  <si>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</si>
  <si>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</si>
  <si>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</si>
  <si>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</si>
  <si>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</si>
  <si>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</si>
  <si>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</si>
  <si>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</si>
  <si>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</si>
  <si>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</si>
  <si>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</si>
  <si>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</si>
  <si>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</si>
  <si>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</si>
  <si>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</si>
  <si>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</si>
  <si>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</si>
  <si>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</si>
  <si>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</si>
  <si>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</si>
  <si>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</si>
  <si>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</si>
  <si>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</si>
  <si>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</si>
  <si>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</si>
  <si>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</si>
  <si>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</si>
  <si>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</si>
  <si>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</si>
  <si>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</si>
  <si>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</si>
  <si>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</si>
  <si>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</si>
  <si>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</si>
  <si>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</si>
  <si>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</si>
  <si>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</si>
  <si>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</si>
  <si>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</si>
  <si>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</si>
  <si>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</si>
  <si>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</si>
  <si>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</si>
  <si>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</si>
  <si>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</si>
  <si>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</si>
  <si>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</si>
  <si>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</si>
  <si>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</si>
  <si>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</si>
  <si>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</si>
  <si>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</si>
  <si>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</si>
  <si>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</si>
  <si>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</si>
  <si>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</si>
  <si>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</si>
  <si>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</si>
  <si>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</si>
  <si>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</si>
  <si>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</si>
  <si>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</si>
  <si>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</si>
  <si>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</si>
  <si>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</si>
  <si>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</si>
  <si>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</si>
  <si>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</si>
  <si>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</si>
  <si>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</si>
  <si>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</si>
  <si>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</si>
  <si>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</si>
  <si>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</si>
  <si>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</si>
  <si>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</si>
  <si>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</si>
  <si>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</si>
  <si>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</si>
  <si>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</si>
  <si>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</si>
  <si>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</si>
  <si>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</si>
  <si>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</si>
  <si>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</si>
  <si>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</si>
  <si>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</si>
  <si>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</si>
  <si>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</si>
  <si>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</si>
  <si>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</si>
  <si>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</si>
  <si>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</si>
  <si>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</si>
  <si>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</si>
  <si>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</si>
  <si>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</si>
  <si>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</si>
  <si>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</si>
  <si>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</si>
  <si>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</si>
  <si>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</si>
  <si>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</si>
  <si>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</si>
  <si>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</si>
  <si>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</si>
  <si>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</si>
  <si>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</si>
  <si>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</si>
  <si>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</si>
  <si>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</si>
  <si>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</si>
  <si>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</si>
  <si>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</si>
  <si>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</si>
  <si>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</si>
  <si>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</si>
  <si>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</si>
  <si>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</si>
  <si>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</si>
  <si>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</si>
  <si>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</si>
  <si>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</si>
  <si>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</si>
  <si>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</si>
  <si>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</si>
  <si>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</si>
  <si>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</si>
  <si>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</si>
  <si>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</si>
  <si>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</si>
  <si>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</si>
  <si>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</si>
  <si>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</si>
  <si>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</si>
  <si>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</si>
  <si>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</si>
  <si>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</si>
  <si>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</si>
  <si>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</si>
  <si>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</si>
  <si>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</si>
  <si>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</si>
  <si>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</si>
  <si>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</si>
  <si>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</si>
  <si>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</si>
  <si>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</si>
  <si>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</si>
  <si>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</si>
  <si>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</si>
  <si>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</si>
  <si>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</si>
  <si>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</si>
  <si>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</si>
  <si>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</si>
  <si>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</si>
  <si>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</si>
  <si>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</si>
  <si>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</si>
  <si>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</si>
  <si>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</si>
  <si>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</si>
  <si>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</si>
  <si>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</si>
  <si>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</si>
  <si>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</si>
  <si>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</si>
  <si>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</si>
  <si>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</si>
  <si>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</si>
  <si>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</si>
  <si>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</si>
  <si>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</si>
  <si>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</si>
  <si>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</si>
  <si>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</si>
  <si>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</si>
  <si>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</si>
  <si>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</si>
  <si>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</si>
  <si>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</si>
  <si>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</si>
  <si>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</si>
  <si>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</si>
  <si>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</si>
  <si>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</si>
  <si>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</si>
  <si>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</si>
  <si>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</si>
  <si>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</si>
  <si>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</si>
  <si>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</si>
  <si>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</si>
  <si>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</si>
  <si>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</si>
  <si>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</si>
  <si>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</si>
  <si>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</si>
  <si>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</si>
  <si>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</si>
  <si>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</si>
  <si>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</si>
  <si>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</si>
  <si>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</si>
  <si>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</si>
  <si>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</si>
  <si>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</si>
  <si>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</si>
  <si>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</si>
  <si>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</si>
  <si>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</si>
  <si>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</si>
  <si>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</si>
  <si>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</si>
  <si>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</si>
  <si>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</si>
  <si>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</si>
  <si>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</si>
  <si>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</si>
  <si>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</si>
  <si>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</si>
  <si>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</si>
  <si>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</si>
  <si>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</si>
  <si>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</si>
  <si>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</si>
  <si>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</si>
  <si>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</si>
  <si>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</si>
  <si>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</si>
  <si>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</si>
  <si>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</si>
  <si>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</si>
  <si>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</si>
  <si>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</si>
  <si>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</si>
  <si>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</si>
  <si>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</si>
  <si>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</si>
  <si>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</si>
  <si>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</si>
  <si>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</si>
  <si>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</si>
  <si>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</si>
  <si>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</si>
  <si>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</si>
  <si>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</si>
  <si>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</si>
  <si>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</si>
  <si>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</si>
  <si>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</si>
  <si>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</si>
  <si>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</si>
  <si>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</si>
  <si>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</si>
  <si>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</si>
  <si>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</si>
  <si>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</si>
  <si>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</si>
  <si>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</si>
  <si>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</si>
  <si>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</si>
  <si>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</si>
  <si>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</si>
  <si>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</si>
  <si>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</si>
  <si>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</si>
  <si>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</si>
  <si>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</si>
  <si>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</si>
  <si>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</si>
  <si>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</si>
  <si>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</si>
  <si>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</si>
  <si>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</si>
  <si>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</si>
  <si>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</si>
  <si>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</si>
  <si>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</si>
  <si>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</si>
  <si>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</si>
  <si>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</si>
  <si>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</si>
  <si>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</si>
  <si>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</si>
  <si>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</si>
  <si>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</si>
  <si>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</si>
  <si>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</si>
  <si>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</si>
  <si>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</si>
  <si>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</si>
  <si>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</si>
  <si>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</si>
  <si>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</si>
  <si>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</si>
  <si>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</si>
  <si>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</si>
  <si>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</si>
  <si>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</si>
  <si>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</si>
  <si>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</si>
  <si>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</si>
  <si>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</si>
  <si>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</si>
  <si>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</si>
  <si>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</si>
  <si>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</si>
  <si>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</si>
  <si>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</si>
  <si>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</si>
  <si>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</si>
  <si>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</si>
  <si>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</si>
  <si>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</si>
  <si>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</si>
  <si>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</si>
  <si>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</si>
  <si>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</si>
  <si>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</si>
  <si>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</si>
  <si>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</si>
  <si>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</si>
  <si>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</si>
  <si>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</si>
  <si>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</si>
  <si>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</si>
  <si>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</si>
  <si>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</si>
  <si>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</si>
  <si>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</si>
  <si>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</si>
  <si>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</si>
  <si>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</si>
  <si>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</si>
  <si>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</si>
  <si>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</si>
  <si>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</si>
  <si>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</si>
  <si>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</si>
  <si>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</si>
  <si>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</si>
  <si>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</si>
  <si>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</si>
  <si>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</si>
  <si>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</si>
  <si>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</si>
  <si>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</si>
  <si>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</si>
  <si>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</si>
  <si>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</si>
  <si>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</si>
  <si>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</si>
  <si>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</si>
  <si>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</si>
  <si>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</si>
  <si>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</si>
  <si>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</si>
  <si>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</si>
  <si>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</si>
  <si>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</si>
  <si>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</si>
  <si>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</si>
  <si>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</si>
  <si>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</si>
  <si>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</si>
  <si>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</si>
  <si>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</si>
  <si>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</si>
  <si>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</si>
  <si>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</si>
  <si>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</si>
  <si>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</si>
  <si>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</si>
  <si>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</si>
  <si>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</si>
  <si>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</si>
  <si>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</si>
  <si>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</si>
  <si>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</si>
  <si>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</si>
  <si>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</si>
  <si>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</si>
  <si>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</si>
  <si>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</si>
  <si>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</si>
  <si>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</si>
  <si>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</si>
  <si>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</si>
  <si>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</si>
  <si>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</si>
  <si>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</si>
  <si>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</si>
  <si>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</si>
  <si>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</si>
  <si>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</si>
  <si>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</si>
  <si>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</si>
  <si>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</si>
  <si>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</si>
  <si>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</si>
  <si>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</si>
  <si>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</si>
  <si>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</si>
  <si>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</si>
  <si>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</si>
  <si>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</si>
  <si>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</si>
  <si>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</si>
  <si>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</si>
  <si>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</si>
  <si>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</si>
  <si>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</si>
  <si>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</si>
  <si>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</si>
  <si>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</si>
  <si>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</si>
  <si>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</si>
  <si>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</si>
  <si>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</si>
  <si>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</si>
  <si>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</si>
  <si>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</si>
  <si>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</si>
  <si>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</si>
  <si>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</si>
  <si>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</si>
  <si>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</si>
  <si>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</si>
  <si>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</si>
  <si>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</si>
  <si>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</si>
  <si>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</si>
  <si>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</si>
  <si>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</si>
  <si>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</si>
  <si>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</si>
  <si>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</si>
  <si>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</si>
  <si>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</si>
  <si>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</si>
  <si>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</si>
  <si>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</si>
  <si>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</si>
  <si>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</si>
  <si>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</si>
  <si>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</si>
  <si>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</si>
  <si>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</si>
  <si>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</si>
  <si>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</si>
  <si>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</si>
  <si>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</si>
  <si>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</si>
  <si>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</si>
  <si>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</si>
  <si>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</si>
  <si>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</si>
  <si>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</si>
  <si>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</si>
  <si>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</si>
  <si>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</si>
  <si>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</si>
  <si>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</si>
  <si>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</si>
  <si>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</si>
  <si>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</si>
  <si>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</si>
  <si>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</si>
  <si>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</si>
  <si>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</si>
  <si>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</si>
  <si>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</si>
  <si>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</si>
  <si>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</si>
  <si>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</si>
  <si>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</si>
  <si>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</si>
  <si>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</si>
  <si>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</si>
  <si>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</si>
  <si>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</si>
  <si>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</si>
  <si>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</si>
  <si>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</si>
  <si>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</si>
  <si>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</si>
  <si>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</si>
  <si>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</si>
  <si>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</si>
  <si>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</si>
  <si>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</si>
  <si>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</si>
  <si>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</si>
  <si>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</si>
  <si>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</si>
  <si>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</si>
  <si>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</si>
  <si>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</si>
  <si>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</si>
  <si>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</si>
  <si>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</si>
  <si>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</si>
  <si>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</si>
  <si>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</si>
  <si>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</si>
  <si>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</si>
  <si>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</si>
  <si>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</si>
  <si>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</si>
  <si>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</si>
  <si>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</si>
  <si>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</si>
  <si>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</si>
  <si>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</si>
  <si>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</si>
  <si>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</si>
  <si>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</si>
  <si>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</si>
  <si>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</si>
  <si>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</si>
  <si>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</si>
  <si>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</si>
  <si>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</si>
  <si>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</si>
  <si>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</si>
  <si>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</si>
  <si>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</si>
  <si>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</si>
  <si>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</si>
  <si>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</si>
  <si>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</si>
  <si>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</si>
  <si>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</si>
  <si>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</si>
  <si>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</si>
  <si>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</si>
  <si>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</si>
  <si>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</si>
  <si>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</si>
  <si>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</si>
  <si>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</si>
  <si>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</si>
  <si>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</si>
  <si>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</si>
  <si>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</si>
  <si>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</si>
  <si>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</si>
  <si>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</si>
  <si>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</si>
  <si>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</si>
  <si>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</si>
  <si>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</si>
  <si>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</si>
  <si>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</si>
  <si>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</si>
  <si>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</si>
  <si>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</si>
  <si>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</si>
  <si>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</si>
  <si>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</si>
  <si>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</si>
  <si>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</si>
  <si>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</si>
  <si>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</si>
  <si>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</si>
  <si>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</si>
  <si>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</si>
  <si>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</si>
  <si>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</si>
  <si>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</si>
  <si>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</si>
  <si>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</si>
  <si>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</si>
  <si>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</si>
  <si>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</si>
  <si>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</si>
  <si>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</si>
  <si>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</si>
  <si>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</si>
  <si>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</si>
  <si>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</si>
  <si>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</si>
  <si>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</si>
  <si>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</si>
  <si>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</si>
  <si>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</si>
  <si>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</si>
  <si>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</si>
  <si>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</si>
  <si>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</si>
  <si>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</si>
  <si>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</si>
  <si>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</si>
  <si>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</si>
  <si>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</si>
  <si>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</si>
  <si>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</si>
  <si>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</si>
  <si>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</si>
  <si>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</si>
  <si>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</si>
  <si>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</si>
  <si>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</si>
  <si>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</si>
  <si>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</si>
  <si>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</si>
  <si>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</si>
  <si>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</si>
  <si>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</si>
  <si>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</si>
  <si>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</si>
  <si>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</si>
  <si>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</si>
  <si>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</si>
  <si>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</si>
  <si>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</si>
  <si>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</si>
  <si>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</si>
  <si>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</si>
  <si>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</si>
  <si>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</si>
  <si>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</si>
  <si>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</si>
  <si>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</si>
  <si>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</si>
  <si>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</si>
  <si>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</si>
  <si>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</si>
  <si>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</si>
  <si>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</si>
  <si>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</si>
  <si>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</si>
  <si>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</si>
  <si>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</si>
  <si>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</si>
  <si>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</si>
  <si>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</si>
  <si>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</si>
  <si>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</si>
  <si>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</si>
  <si>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</si>
  <si>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</si>
  <si>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</si>
  <si>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</si>
  <si>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</si>
  <si>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</si>
  <si>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</si>
  <si>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</si>
  <si>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</si>
  <si>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</si>
  <si>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</si>
  <si>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</si>
  <si>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</si>
  <si>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</si>
  <si>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</si>
  <si>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</si>
  <si>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</si>
  <si>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</si>
  <si>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</si>
  <si>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</si>
  <si>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</si>
  <si>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</si>
  <si>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</si>
  <si>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</si>
  <si>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</si>
  <si>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</si>
  <si>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</si>
  <si>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</si>
  <si>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</si>
  <si>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</si>
  <si>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</si>
  <si>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</si>
  <si>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</si>
  <si>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</si>
  <si>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</si>
  <si>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</si>
  <si>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</si>
  <si>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</si>
  <si>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</si>
  <si>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</si>
  <si>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</si>
  <si>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</si>
  <si>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</si>
  <si>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</si>
  <si>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</si>
  <si>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</si>
  <si>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</si>
  <si>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</si>
  <si>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</si>
  <si>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</si>
  <si>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</si>
  <si>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</si>
  <si>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</si>
  <si>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</si>
  <si>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</si>
  <si>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</si>
  <si>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</si>
  <si>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</si>
  <si>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</si>
  <si>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</si>
  <si>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</si>
  <si>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</si>
  <si>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</si>
  <si>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</si>
  <si>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</si>
  <si>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</si>
  <si>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</si>
  <si>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</si>
  <si>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</si>
  <si>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</si>
  <si>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</si>
  <si>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</si>
  <si>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</si>
  <si>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</si>
  <si>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</si>
  <si>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</si>
  <si>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</si>
  <si>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</si>
  <si>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</si>
  <si>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</si>
  <si>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</si>
  <si>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</si>
  <si>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</si>
  <si>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</si>
  <si>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</si>
  <si>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</si>
  <si>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</si>
  <si>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</si>
  <si>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</si>
  <si>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</si>
  <si>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</si>
  <si>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</si>
  <si>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</si>
  <si>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</si>
  <si>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</si>
  <si>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</si>
  <si>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</si>
  <si>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</si>
  <si>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</si>
  <si>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</si>
  <si>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</si>
  <si>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</si>
  <si>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</si>
  <si>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</si>
  <si>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</si>
  <si>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</si>
  <si>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</si>
  <si>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</si>
  <si>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</si>
  <si>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</si>
  <si>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</si>
  <si>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</si>
  <si>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</si>
  <si>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</si>
  <si>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</si>
  <si>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</si>
  <si>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</si>
  <si>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</si>
  <si>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</si>
  <si>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</si>
  <si>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</si>
  <si>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</si>
  <si>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</si>
  <si>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</si>
  <si>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</si>
  <si>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</si>
  <si>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</si>
  <si>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</si>
  <si>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</si>
  <si>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</si>
  <si>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</si>
  <si>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</si>
  <si>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</si>
  <si>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</si>
  <si>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</si>
  <si>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</si>
  <si>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</si>
  <si>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</si>
  <si>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</si>
  <si>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</si>
  <si>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</si>
  <si>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</si>
  <si>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</si>
  <si>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</si>
  <si>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</si>
  <si>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</si>
  <si>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</si>
  <si>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</si>
  <si>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</si>
  <si>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</si>
  <si>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</si>
  <si>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</si>
  <si>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</si>
  <si>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</si>
  <si>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</si>
  <si>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</si>
  <si>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</si>
  <si>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</si>
  <si>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</si>
  <si>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</si>
  <si>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</si>
  <si>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</si>
  <si>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</si>
  <si>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</si>
  <si>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</si>
  <si>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</si>
  <si>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</si>
  <si>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</si>
  <si>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</si>
  <si>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</si>
  <si>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</si>
  <si>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</si>
  <si>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</si>
  <si>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</si>
  <si>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</si>
  <si>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</si>
  <si>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</si>
  <si>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</si>
  <si>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</si>
  <si>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</si>
  <si>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</si>
  <si>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</si>
  <si>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</si>
  <si>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</si>
  <si>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</si>
  <si>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</si>
  <si>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</si>
  <si>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</si>
  <si>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</si>
  <si>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</si>
  <si>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</si>
  <si>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</si>
  <si>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</si>
  <si>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</si>
  <si>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</si>
  <si>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</si>
  <si>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</si>
  <si>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</si>
  <si>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</si>
  <si>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</si>
  <si>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</si>
  <si>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</si>
  <si>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</si>
  <si>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</si>
  <si>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</si>
  <si>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</si>
  <si>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</si>
  <si>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</si>
  <si>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</si>
  <si>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</si>
  <si>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</si>
  <si>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</si>
  <si>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</si>
  <si>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</si>
  <si>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</si>
  <si>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</si>
  <si>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</si>
  <si>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</si>
  <si>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</si>
  <si>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</si>
  <si>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</si>
  <si>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</si>
  <si>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</si>
  <si>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</si>
  <si>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</si>
  <si>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</si>
  <si>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</si>
  <si>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</si>
  <si>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</si>
  <si>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</si>
  <si>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</si>
  <si>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</si>
  <si>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</si>
  <si>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</si>
  <si>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</si>
  <si>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</si>
  <si>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</si>
  <si>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</si>
  <si>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</si>
  <si>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</si>
  <si>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</si>
  <si>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</si>
  <si>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</si>
  <si>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</si>
  <si>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</si>
  <si>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</si>
  <si>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</si>
  <si>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</si>
  <si>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</si>
  <si>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</si>
  <si>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</si>
  <si>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</si>
  <si>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</si>
  <si>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</si>
  <si>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</si>
  <si>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</si>
  <si>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</si>
  <si>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</si>
  <si>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</si>
  <si>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</si>
  <si>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</si>
  <si>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</si>
  <si>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</si>
  <si>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</si>
  <si>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</si>
  <si>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</si>
  <si>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</si>
  <si>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</si>
  <si>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</si>
  <si>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</si>
  <si>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</si>
  <si>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</si>
  <si>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</si>
  <si>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</si>
  <si>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</si>
  <si>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</si>
  <si>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</si>
  <si>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</si>
  <si>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</si>
  <si>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</si>
  <si>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</si>
  <si>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</si>
  <si>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</si>
  <si>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</si>
  <si>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</si>
  <si>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</si>
  <si>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</si>
  <si>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</si>
  <si>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</si>
  <si>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</si>
  <si>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</si>
  <si>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</si>
  <si>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</si>
  <si>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</si>
  <si>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</si>
  <si>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</si>
  <si>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</si>
  <si>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</si>
  <si>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</si>
  <si>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</si>
  <si>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</si>
  <si>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</si>
  <si>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</si>
  <si>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</si>
  <si>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</si>
  <si>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</si>
  <si>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</si>
  <si>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</si>
  <si>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</si>
  <si>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</si>
  <si>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</si>
  <si>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</si>
  <si>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</si>
  <si>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</si>
  <si>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</si>
  <si>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</si>
  <si>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</si>
  <si>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</si>
  <si>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</si>
  <si>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</si>
  <si>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</si>
  <si>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</si>
  <si>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</si>
  <si>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</si>
  <si>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</si>
  <si>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</si>
  <si>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</si>
  <si>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</si>
  <si>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</si>
  <si>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</si>
  <si>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</si>
  <si>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</si>
  <si>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</si>
  <si>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</si>
  <si>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</si>
  <si>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</si>
  <si>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</si>
  <si>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</si>
  <si>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</si>
  <si>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</si>
  <si>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</si>
  <si>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</si>
  <si>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</si>
  <si>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</si>
  <si>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</si>
  <si>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</si>
  <si>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</si>
  <si>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</si>
  <si>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</si>
  <si>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</si>
  <si>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</si>
  <si>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</si>
  <si>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</si>
  <si>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</si>
  <si>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</si>
  <si>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</si>
  <si>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</si>
  <si>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</si>
  <si>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</si>
  <si>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</si>
  <si>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</si>
  <si>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</si>
  <si>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</si>
  <si>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</si>
  <si>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</si>
  <si>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</si>
  <si>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</si>
  <si>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</si>
  <si>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</si>
  <si>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</si>
  <si>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</si>
  <si>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</si>
  <si>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</si>
  <si>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</si>
  <si>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</si>
  <si>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</si>
  <si>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</si>
  <si>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</si>
  <si>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</si>
  <si>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</si>
  <si>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</si>
  <si>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</si>
  <si>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</si>
  <si>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</si>
  <si>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</si>
  <si>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</si>
  <si>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</si>
  <si>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</si>
  <si>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</si>
  <si>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</si>
  <si>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</si>
  <si>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</si>
  <si>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</si>
  <si>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</si>
  <si>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</si>
  <si>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</si>
  <si>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</si>
  <si>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</si>
  <si>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</si>
  <si>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</si>
  <si>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</si>
  <si>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</si>
  <si>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</si>
  <si>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</si>
  <si>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</si>
  <si>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</si>
  <si>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</si>
  <si>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</si>
  <si>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</si>
  <si>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</si>
  <si>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</si>
  <si>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</si>
  <si>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</si>
  <si>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</si>
  <si>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</si>
  <si>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</si>
  <si>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</si>
  <si>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</si>
  <si>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</si>
  <si>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</si>
  <si>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</si>
  <si>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</si>
  <si>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</si>
  <si>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</si>
  <si>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</si>
  <si>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</si>
  <si>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</si>
  <si>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</si>
  <si>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</si>
  <si>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</si>
  <si>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</si>
  <si>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</si>
  <si>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</si>
  <si>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</si>
  <si>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</si>
  <si>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</si>
  <si>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</si>
  <si>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</si>
  <si>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</si>
  <si>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</si>
  <si>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</si>
  <si>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</si>
  <si>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</si>
  <si>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</si>
  <si>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</si>
  <si>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</si>
  <si>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</si>
  <si>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</si>
  <si>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</si>
  <si>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</si>
  <si>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</si>
  <si>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</si>
  <si>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</si>
  <si>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</si>
  <si>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</si>
  <si>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</si>
  <si>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</si>
  <si>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</si>
  <si>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</si>
  <si>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</si>
  <si>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</si>
  <si>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</si>
  <si>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</si>
  <si>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</si>
  <si>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</si>
  <si>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</si>
  <si>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</si>
  <si>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</si>
  <si>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</si>
  <si>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</si>
  <si>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</si>
  <si>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</si>
  <si>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</si>
  <si>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</si>
  <si>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</si>
  <si>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</si>
  <si>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</si>
  <si>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</si>
  <si>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</si>
  <si>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</si>
  <si>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</si>
  <si>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</si>
  <si>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</si>
  <si>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</si>
  <si>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</si>
  <si>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</si>
  <si>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</si>
  <si>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</si>
  <si>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</si>
  <si>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</si>
  <si>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</si>
  <si>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</si>
  <si>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</si>
  <si>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</si>
  <si>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</si>
  <si>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</si>
  <si>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</si>
  <si>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</si>
  <si>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</si>
  <si>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</si>
  <si>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</si>
  <si>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</si>
  <si>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</si>
  <si>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</si>
  <si>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</si>
  <si>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</si>
  <si>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</si>
  <si>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</si>
  <si>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</si>
  <si>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</si>
  <si>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</si>
  <si>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</si>
  <si>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</si>
  <si>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</si>
  <si>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</si>
  <si>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</si>
  <si>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</si>
  <si>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</si>
  <si>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</si>
  <si>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</si>
  <si>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</si>
  <si>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</si>
  <si>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</si>
  <si>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</si>
  <si>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</si>
  <si>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</si>
  <si>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</si>
  <si>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</si>
  <si>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</si>
  <si>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</si>
  <si>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</si>
  <si>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</si>
  <si>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</si>
  <si>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</si>
  <si>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</si>
  <si>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</si>
  <si>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</si>
  <si>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</si>
  <si>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</si>
  <si>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</si>
  <si>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</si>
  <si>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</si>
  <si>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</si>
  <si>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</si>
  <si>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</si>
  <si>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</si>
  <si>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</si>
  <si>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</si>
  <si>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</si>
  <si>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</si>
  <si>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</si>
  <si>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</si>
  <si>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</si>
  <si>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</si>
  <si>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</si>
  <si>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</si>
  <si>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</si>
  <si>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</si>
  <si>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</si>
  <si>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</si>
  <si>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</si>
  <si>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</si>
  <si>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</si>
  <si>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</si>
  <si>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</si>
  <si>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</si>
  <si>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</si>
  <si>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</si>
  <si>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</si>
  <si>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</si>
  <si>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</si>
  <si>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</si>
  <si>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</si>
  <si>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</si>
  <si>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</si>
  <si>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</si>
  <si>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</si>
  <si>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</si>
  <si>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</si>
  <si>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</si>
  <si>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</si>
  <si>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</si>
  <si>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</si>
  <si>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</si>
  <si>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</si>
  <si>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</si>
  <si>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</si>
  <si>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</si>
  <si>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</si>
  <si>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</si>
  <si>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</si>
  <si>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</si>
  <si>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</si>
  <si>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</si>
  <si>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</si>
  <si>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</si>
  <si>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</si>
  <si>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</si>
  <si>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</si>
  <si>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</si>
  <si>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</si>
  <si>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</si>
  <si>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</si>
  <si>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</si>
  <si>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</si>
  <si>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</si>
  <si>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</si>
  <si>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</si>
  <si>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</si>
  <si>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</si>
  <si>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</si>
  <si>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</si>
  <si>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</si>
  <si>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</si>
  <si>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</si>
  <si>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</si>
  <si>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</si>
  <si>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</si>
  <si>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</si>
  <si>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</si>
  <si>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</si>
  <si>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</si>
  <si>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</si>
  <si>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</si>
  <si>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</si>
  <si>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</si>
  <si>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</si>
  <si>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</si>
  <si>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</si>
  <si>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</si>
  <si>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</si>
  <si>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</si>
  <si>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</si>
  <si>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</si>
  <si>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</si>
  <si>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</si>
  <si>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</si>
  <si>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</si>
  <si>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</si>
  <si>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</si>
  <si>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</si>
  <si>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</si>
  <si>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</si>
  <si>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</si>
  <si>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</si>
  <si>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</si>
  <si>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</si>
  <si>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</si>
  <si>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</si>
  <si>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</si>
  <si>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</si>
  <si>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</si>
  <si>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</si>
  <si>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</si>
  <si>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</si>
  <si>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</si>
  <si>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</si>
  <si>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</si>
  <si>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</si>
  <si>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</si>
  <si>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</si>
  <si>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</si>
  <si>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</si>
  <si>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</si>
  <si>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</si>
  <si>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</si>
  <si>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</si>
  <si>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</si>
  <si>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</si>
  <si>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</si>
  <si>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</si>
  <si>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</si>
  <si>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</si>
  <si>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</si>
  <si>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</si>
  <si>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</si>
  <si>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</si>
  <si>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</si>
  <si>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</si>
  <si>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</si>
  <si>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</si>
  <si>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</si>
  <si>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</si>
  <si>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</si>
  <si>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</si>
  <si>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</si>
  <si>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</si>
  <si>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</si>
  <si>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</si>
  <si>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</si>
  <si>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</si>
  <si>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</si>
  <si>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</si>
  <si>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</si>
  <si>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</si>
  <si>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</si>
  <si>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</si>
  <si>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</si>
  <si>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</si>
  <si>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</si>
  <si>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</si>
  <si>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</si>
  <si>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</si>
  <si>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</si>
  <si>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</si>
  <si>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</si>
  <si>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</si>
  <si>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</si>
  <si>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</si>
  <si>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</si>
  <si>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</si>
  <si>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</si>
  <si>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</si>
  <si>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</si>
  <si>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</si>
  <si>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</si>
  <si>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</si>
  <si>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</si>
  <si>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</si>
  <si>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</si>
  <si>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</si>
  <si>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</si>
  <si>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</si>
  <si>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</si>
  <si>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</si>
  <si>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</si>
  <si>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</si>
  <si>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</si>
  <si>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</si>
  <si>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</si>
  <si>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</si>
  <si>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</si>
  <si>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</si>
  <si>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</si>
  <si>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</si>
  <si>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</si>
  <si>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</si>
  <si>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</si>
  <si>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</si>
  <si>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</si>
  <si>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</si>
  <si>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</si>
  <si>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</si>
  <si>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</si>
  <si>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</si>
  <si>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</si>
  <si>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</si>
  <si>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</si>
  <si>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</si>
  <si>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</si>
  <si>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</si>
  <si>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</si>
  <si>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</si>
  <si>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</si>
  <si>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</si>
  <si>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</si>
  <si>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</si>
  <si>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</si>
  <si>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</si>
  <si>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</si>
  <si>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</si>
  <si>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</si>
  <si>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</si>
  <si>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</si>
  <si>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</si>
  <si>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</si>
  <si>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</si>
  <si>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</si>
  <si>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</si>
  <si>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</si>
  <si>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</si>
  <si>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</si>
  <si>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</si>
  <si>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</si>
  <si>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</si>
  <si>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</si>
  <si>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</si>
  <si>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</si>
  <si>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</si>
  <si>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</si>
  <si>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</si>
  <si>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</si>
  <si>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</si>
  <si>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</si>
  <si>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</si>
  <si>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</si>
  <si>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</si>
  <si>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</si>
  <si>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</si>
  <si>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</si>
  <si>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</si>
  <si>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</si>
  <si>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</si>
  <si>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</si>
  <si>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</si>
  <si>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</si>
  <si>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</si>
  <si>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</si>
  <si>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</si>
  <si>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</si>
  <si>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</si>
  <si>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</si>
  <si>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</si>
  <si>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</si>
  <si>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</si>
  <si>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</si>
  <si>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</si>
  <si>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</si>
  <si>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</si>
  <si>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</si>
  <si>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</si>
  <si>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</si>
  <si>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</si>
  <si>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</si>
  <si>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</si>
  <si>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</si>
  <si>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</si>
  <si>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</si>
  <si>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</si>
  <si>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</si>
  <si>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</si>
  <si>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</si>
  <si>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</si>
  <si>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</si>
  <si>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</si>
  <si>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</si>
  <si>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</si>
  <si>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</si>
  <si>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</si>
  <si>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</si>
  <si>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</si>
  <si>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</si>
  <si>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</si>
  <si>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</si>
  <si>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</si>
  <si>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</si>
  <si>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</si>
  <si>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</si>
  <si>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</si>
  <si>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</si>
  <si>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</si>
  <si>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</si>
  <si>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</si>
  <si>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</si>
  <si>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</si>
  <si>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</si>
  <si>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</si>
  <si>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</si>
  <si>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</si>
  <si>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</si>
  <si>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</si>
  <si>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</si>
  <si>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</si>
  <si>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</si>
  <si>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</si>
  <si>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</si>
  <si>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</si>
  <si>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</si>
  <si>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</si>
  <si>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</si>
  <si>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</si>
  <si>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</si>
  <si>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</si>
  <si>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</si>
  <si>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</si>
  <si>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</si>
  <si>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</si>
  <si>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</si>
  <si>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</si>
  <si>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</si>
  <si>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</si>
  <si>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</si>
  <si>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</si>
  <si>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</si>
  <si>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</si>
  <si>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</si>
  <si>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</si>
  <si>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</si>
  <si>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</si>
  <si>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</si>
  <si>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</si>
  <si>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</si>
  <si>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</si>
  <si>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</si>
  <si>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</si>
  <si>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</si>
  <si>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</si>
  <si>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</si>
  <si>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</si>
  <si>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</si>
  <si>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</si>
  <si>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</si>
  <si>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</si>
  <si>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</si>
  <si>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</si>
  <si>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</si>
  <si>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</si>
  <si>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</si>
  <si>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</si>
  <si>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</si>
  <si>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</si>
  <si>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</si>
  <si>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</si>
  <si>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</si>
  <si>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</si>
  <si>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</si>
  <si>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</si>
  <si>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</si>
  <si>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</si>
  <si>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</si>
  <si>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</si>
  <si>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</si>
  <si>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</si>
  <si>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</si>
  <si>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</si>
  <si>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</si>
  <si>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</si>
  <si>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</si>
  <si>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</si>
  <si>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</si>
  <si>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</si>
  <si>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</si>
  <si>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</si>
  <si>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</si>
  <si>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</si>
  <si>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</si>
  <si>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</si>
  <si>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</si>
  <si>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</si>
  <si>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</si>
  <si>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</si>
  <si>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</si>
  <si>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</si>
  <si>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</si>
  <si>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</si>
  <si>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</si>
  <si>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</si>
  <si>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</si>
  <si>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</si>
  <si>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</si>
  <si>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</si>
  <si>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</si>
  <si>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</si>
  <si>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</si>
  <si>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</si>
  <si>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</si>
  <si>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</si>
  <si>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</si>
  <si>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</si>
  <si>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</si>
  <si>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</si>
  <si>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</si>
  <si>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</si>
  <si>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</si>
  <si>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</si>
  <si>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</si>
  <si>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</si>
  <si>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</si>
  <si>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</si>
  <si>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</si>
  <si>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</si>
  <si>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</si>
  <si>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</si>
  <si>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</si>
  <si>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</si>
  <si>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</si>
  <si>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</si>
  <si>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</si>
  <si>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</si>
  <si>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</si>
  <si>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</si>
  <si>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</si>
  <si>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</si>
  <si>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</si>
  <si>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</si>
  <si>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</si>
  <si>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</si>
  <si>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</si>
  <si>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</si>
  <si>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</si>
  <si>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</si>
  <si>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</si>
  <si>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</si>
  <si>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</si>
  <si>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</si>
  <si>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</si>
  <si>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</si>
  <si>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</si>
  <si>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</si>
  <si>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</si>
  <si>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</si>
  <si>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</si>
  <si>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</si>
  <si>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</si>
  <si>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</si>
  <si>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</si>
  <si>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</si>
  <si>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</si>
  <si>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</si>
  <si>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</si>
  <si>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</si>
  <si>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</si>
  <si>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</si>
  <si>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</si>
  <si>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</si>
  <si>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</si>
  <si>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</si>
  <si>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</si>
  <si>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</si>
  <si>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</si>
  <si>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</si>
  <si>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</si>
  <si>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</si>
  <si>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</si>
  <si>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</si>
  <si>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</si>
  <si>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</si>
  <si>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</si>
  <si>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</si>
  <si>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</si>
  <si>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</si>
  <si>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</si>
  <si>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</si>
  <si>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</si>
  <si>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</si>
  <si>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</si>
  <si>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</si>
  <si>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</si>
  <si>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</si>
  <si>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</si>
  <si>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</si>
  <si>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</si>
  <si>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</si>
  <si>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</si>
  <si>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</si>
  <si>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</si>
  <si>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</si>
  <si>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</si>
  <si>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</si>
  <si>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</si>
  <si>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</si>
  <si>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</si>
  <si>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</si>
  <si>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</si>
  <si>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</si>
  <si>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</si>
  <si>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</si>
  <si>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</si>
  <si>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</si>
  <si>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</si>
  <si>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</si>
  <si>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</si>
  <si>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</si>
  <si>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</si>
  <si>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</si>
  <si>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</si>
  <si>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</si>
  <si>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</si>
  <si>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</si>
  <si>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</si>
  <si>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</si>
  <si>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</si>
  <si>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</si>
  <si>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</si>
  <si>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</si>
  <si>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</si>
  <si>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</si>
  <si>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</si>
  <si>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</si>
  <si>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</si>
  <si>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</si>
  <si>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</si>
  <si>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</si>
  <si>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</si>
  <si>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</si>
  <si>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</si>
  <si>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</si>
  <si>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</si>
  <si>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</si>
  <si>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</si>
  <si>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</si>
  <si>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</si>
  <si>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</si>
  <si>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</si>
  <si>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</si>
  <si>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</si>
  <si>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</si>
  <si>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</si>
  <si>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</si>
  <si>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</si>
  <si>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</si>
  <si>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</si>
  <si>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</si>
  <si>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</si>
  <si>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</si>
  <si>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</si>
  <si>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</si>
  <si>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</si>
  <si>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</si>
  <si>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</si>
  <si>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</si>
  <si>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</si>
  <si>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</si>
  <si>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</si>
  <si>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</si>
  <si>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</si>
  <si>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</si>
  <si>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</si>
  <si>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</si>
  <si>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</si>
  <si>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</si>
  <si>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</si>
  <si>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</si>
  <si>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</si>
  <si>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</si>
  <si>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</si>
  <si>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</si>
  <si>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</si>
  <si>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</si>
  <si>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</si>
  <si>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</si>
  <si>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</si>
  <si>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</si>
  <si>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</si>
  <si>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</si>
  <si>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</si>
  <si>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</si>
  <si>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</si>
  <si>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</si>
  <si>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</si>
  <si>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</si>
  <si>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</si>
  <si>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</si>
  <si>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</si>
  <si>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</si>
  <si>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</si>
  <si>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</si>
  <si>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</si>
  <si>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</si>
  <si>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</si>
  <si>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</si>
  <si>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</si>
  <si>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</si>
  <si>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</si>
  <si>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</si>
  <si>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</si>
  <si>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</si>
  <si>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</si>
  <si>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</si>
  <si>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</si>
  <si>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</si>
  <si>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</si>
  <si>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</si>
  <si>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</si>
  <si>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</si>
  <si>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</si>
  <si>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</si>
  <si>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</si>
  <si>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</si>
  <si>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</si>
  <si>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</si>
  <si>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</si>
  <si>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</si>
  <si>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</si>
  <si>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</si>
  <si>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</si>
  <si>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</si>
  <si>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</si>
  <si>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</si>
  <si>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</si>
  <si>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</si>
  <si>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</si>
  <si>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</si>
  <si>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</si>
  <si>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</si>
  <si>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</si>
  <si>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</si>
  <si>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</si>
  <si>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</si>
  <si>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</si>
  <si>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</si>
  <si>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</si>
  <si>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</si>
  <si>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</si>
  <si>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</si>
  <si>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</si>
  <si>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</si>
  <si>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</si>
  <si>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</si>
  <si>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</si>
  <si>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</si>
  <si>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</si>
  <si>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</si>
  <si>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</si>
  <si>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</si>
  <si>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</si>
  <si>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</si>
  <si>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</si>
  <si>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</si>
  <si>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</si>
  <si>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</si>
  <si>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</si>
  <si>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</si>
  <si>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</si>
  <si>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</si>
  <si>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</si>
  <si>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</si>
  <si>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</si>
  <si>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</si>
  <si>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</si>
  <si>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</si>
  <si>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</si>
  <si>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</si>
  <si>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</si>
  <si>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</si>
  <si>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</si>
  <si>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</si>
  <si>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</si>
  <si>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</si>
  <si>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</si>
  <si>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</si>
  <si>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</si>
  <si>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</si>
  <si>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</si>
  <si>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</si>
  <si>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</si>
  <si>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</si>
  <si>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</si>
  <si>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</si>
  <si>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</si>
  <si>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</si>
  <si>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</si>
  <si>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</si>
  <si>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</si>
  <si>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</si>
  <si>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</si>
  <si>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</si>
  <si>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</si>
  <si>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</si>
  <si>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</si>
  <si>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</si>
  <si>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</si>
  <si>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</si>
  <si>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</si>
  <si>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</si>
  <si>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</si>
  <si>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</si>
  <si>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</si>
  <si>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</si>
  <si>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</si>
  <si>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</si>
  <si>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</si>
  <si>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</si>
  <si>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</si>
  <si>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</si>
  <si>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</si>
  <si>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</si>
  <si>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</si>
  <si>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</si>
  <si>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</si>
  <si>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</si>
  <si>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</si>
  <si>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</si>
  <si>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</si>
  <si>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</si>
  <si>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</si>
  <si>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</si>
  <si>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</si>
  <si>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</si>
  <si>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</si>
  <si>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</si>
  <si>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</si>
  <si>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</si>
  <si>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</si>
  <si>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</si>
  <si>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</si>
  <si>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</si>
  <si>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</si>
  <si>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</si>
  <si>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</si>
  <si>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</si>
  <si>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</si>
  <si>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</si>
  <si>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</si>
  <si>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</si>
  <si>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</si>
  <si>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</si>
  <si>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</si>
  <si>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</si>
  <si>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</si>
  <si>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</si>
  <si>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</si>
  <si>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</si>
  <si>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</si>
  <si>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</si>
  <si>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</si>
  <si>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</si>
  <si>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</si>
  <si>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</si>
  <si>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</si>
  <si>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</si>
  <si>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</si>
  <si>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</si>
  <si>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</si>
  <si>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</si>
  <si>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</si>
  <si>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</si>
  <si>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</si>
  <si>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</si>
  <si>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</si>
  <si>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</si>
  <si>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</si>
  <si>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</si>
  <si>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</si>
  <si>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</si>
  <si>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</si>
  <si>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</si>
  <si>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</si>
  <si>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</si>
  <si>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</si>
  <si>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</si>
  <si>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</si>
  <si>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</si>
  <si>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</si>
  <si>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</si>
  <si>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</si>
  <si>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</si>
  <si>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</si>
  <si>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</si>
  <si>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</si>
  <si>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</si>
  <si>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</si>
  <si>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</si>
  <si>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</si>
  <si>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</si>
  <si>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</si>
  <si>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</si>
  <si>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</si>
  <si>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</si>
  <si>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</si>
  <si>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</si>
  <si>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</si>
  <si>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</si>
  <si>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</si>
  <si>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</si>
  <si>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</si>
  <si>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</si>
  <si>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</si>
  <si>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</si>
  <si>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</si>
  <si>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</si>
  <si>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</si>
  <si>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</si>
  <si>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</si>
  <si>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</si>
  <si>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</si>
  <si>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</si>
  <si>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</si>
  <si>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</si>
  <si>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</si>
  <si>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</si>
  <si>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</si>
  <si>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</si>
  <si>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</si>
  <si>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</si>
  <si>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</si>
  <si>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</si>
  <si>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</si>
  <si>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</si>
  <si>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</si>
  <si>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</si>
  <si>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</si>
  <si>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</si>
  <si>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</si>
  <si>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</si>
  <si>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</si>
  <si>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</si>
  <si>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</si>
  <si>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</si>
  <si>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</si>
  <si>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</si>
  <si>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</si>
  <si>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</si>
  <si>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</si>
  <si>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</si>
  <si>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</si>
  <si>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</si>
  <si>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</si>
  <si>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</si>
  <si>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</si>
  <si>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</si>
  <si>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</si>
  <si>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</si>
  <si>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</si>
  <si>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</si>
  <si>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</si>
  <si>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</si>
  <si>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</si>
  <si>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</si>
  <si>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</si>
  <si>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</si>
  <si>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</si>
  <si>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</si>
  <si>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</si>
  <si>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</si>
  <si>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</si>
  <si>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</si>
  <si>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</si>
  <si>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</si>
  <si>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</si>
  <si>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</si>
  <si>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</si>
  <si>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</si>
  <si>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</si>
  <si>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</si>
  <si>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</si>
  <si>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</si>
  <si>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</si>
  <si>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</si>
  <si>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</si>
  <si>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</si>
  <si>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</si>
  <si>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</si>
  <si>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</si>
  <si>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</si>
  <si>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</si>
  <si>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</si>
  <si>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</si>
  <si>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</si>
  <si>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</si>
  <si>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</si>
  <si>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</si>
  <si>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</si>
  <si>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</si>
  <si>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</si>
  <si>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</si>
  <si>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</si>
  <si>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</si>
  <si>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</si>
  <si>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</si>
  <si>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</si>
  <si>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</si>
  <si>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</si>
  <si>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</si>
  <si>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</si>
  <si>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</si>
  <si>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</si>
  <si>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</si>
  <si>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</si>
  <si>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</si>
  <si>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</si>
  <si>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</si>
  <si>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</si>
  <si>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</si>
  <si>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</si>
  <si>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</si>
  <si>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</si>
  <si>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</si>
  <si>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</si>
  <si>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</si>
  <si>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</si>
  <si>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</si>
  <si>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</si>
  <si>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</si>
  <si>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</si>
  <si>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</si>
  <si>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</si>
  <si>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</si>
  <si>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</si>
  <si>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</si>
  <si>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</si>
  <si>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</si>
  <si>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</si>
  <si>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</si>
  <si>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</si>
  <si>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</si>
  <si>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</si>
  <si>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</si>
  <si>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</si>
  <si>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</si>
  <si>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</si>
  <si>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</si>
  <si>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</si>
  <si>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</si>
  <si>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</si>
  <si>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</si>
  <si>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</si>
  <si>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</si>
  <si>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</si>
  <si>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</si>
  <si>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</si>
  <si>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</si>
  <si>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</si>
  <si>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</si>
  <si>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</si>
  <si>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</si>
  <si>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</si>
  <si>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</si>
  <si>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</si>
  <si>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</si>
  <si>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</si>
  <si>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</si>
  <si>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</si>
  <si>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</si>
  <si>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</si>
  <si>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</si>
  <si>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</si>
  <si>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</si>
  <si>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</si>
  <si>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</si>
  <si>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</si>
  <si>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</si>
  <si>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</si>
  <si>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</si>
  <si>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</si>
  <si>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</si>
  <si>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</si>
  <si>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</si>
  <si>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</si>
  <si>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</si>
  <si>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</si>
  <si>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</si>
  <si>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</si>
  <si>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</si>
  <si>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</si>
  <si>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</si>
  <si>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</si>
  <si>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</si>
  <si>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</si>
  <si>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</si>
  <si>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</si>
  <si>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</si>
  <si>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</si>
  <si>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</si>
  <si>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</si>
  <si>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</si>
  <si>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</si>
  <si>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</si>
  <si>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</si>
  <si>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</si>
  <si>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</si>
  <si>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</si>
  <si>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</si>
  <si>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</si>
  <si>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</si>
  <si>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</si>
  <si>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</si>
  <si>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</si>
  <si>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</si>
  <si>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</si>
  <si>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</si>
  <si>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</si>
  <si>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</si>
  <si>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</si>
  <si>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</si>
  <si>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</si>
  <si>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</si>
  <si>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</si>
  <si>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</si>
  <si>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</si>
  <si>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</si>
  <si>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</si>
  <si>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</si>
  <si>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</si>
  <si>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</si>
  <si>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</si>
  <si>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</si>
  <si>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</si>
  <si>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</si>
  <si>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</si>
  <si>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</si>
  <si>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</si>
  <si>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</si>
  <si>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</si>
  <si>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</si>
  <si>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</si>
  <si>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</si>
  <si>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</si>
  <si>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</si>
  <si>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</si>
  <si>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</si>
  <si>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</si>
  <si>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</si>
  <si>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</si>
  <si>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</si>
  <si>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</si>
  <si>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</si>
  <si>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</si>
  <si>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</si>
  <si>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</si>
  <si>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</si>
  <si>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</si>
  <si>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</si>
  <si>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</si>
  <si>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</si>
  <si>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</si>
  <si>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</si>
  <si>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</si>
  <si>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</si>
  <si>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</si>
  <si>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</si>
  <si>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</si>
  <si>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</si>
  <si>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</si>
  <si>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</si>
  <si>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</si>
  <si>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</si>
  <si>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</si>
  <si>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</si>
  <si>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</si>
  <si>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</si>
  <si>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</si>
  <si>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</si>
  <si>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</si>
  <si>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</si>
  <si>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</si>
  <si>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</si>
  <si>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</si>
  <si>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</si>
  <si>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</si>
  <si>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</si>
  <si>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</si>
  <si>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</si>
  <si>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</si>
  <si>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</si>
  <si>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</si>
  <si>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</si>
  <si>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</si>
  <si>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</si>
  <si>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</si>
  <si>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</si>
  <si>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</si>
  <si>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</si>
  <si>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</si>
  <si>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</si>
  <si>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</si>
  <si>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</si>
  <si>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</si>
  <si>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</si>
  <si>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</si>
  <si>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</si>
  <si>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</si>
  <si>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</si>
  <si>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</si>
  <si>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</si>
  <si>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</si>
  <si>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</si>
  <si>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</si>
  <si>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</si>
  <si>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</si>
  <si>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</si>
  <si>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</si>
  <si>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</si>
  <si>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</si>
  <si>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</si>
  <si>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</si>
  <si>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</si>
  <si>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</si>
  <si>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</si>
  <si>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</si>
  <si>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</si>
  <si>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</si>
  <si>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</si>
  <si>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</si>
  <si>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</si>
  <si>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</si>
  <si>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</si>
  <si>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</si>
  <si>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</si>
  <si>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</si>
  <si>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</si>
  <si>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</si>
  <si>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</si>
  <si>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</si>
  <si>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</si>
  <si>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</si>
  <si>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</si>
  <si>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</si>
  <si>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</si>
  <si>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</si>
  <si>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</si>
  <si>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</si>
  <si>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</si>
  <si>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</si>
  <si>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</si>
  <si>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</si>
  <si>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</si>
  <si>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</si>
  <si>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</si>
  <si>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</si>
  <si>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</si>
  <si>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</si>
  <si>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</si>
  <si>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</si>
  <si>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</si>
  <si>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</si>
  <si>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</si>
  <si>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</si>
  <si>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</si>
  <si>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</si>
  <si>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</si>
  <si>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</si>
  <si>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</si>
  <si>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</si>
  <si>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</si>
  <si>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</si>
  <si>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</si>
  <si>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</si>
  <si>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</si>
  <si>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</si>
  <si>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</si>
  <si>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</si>
  <si>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</si>
  <si>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</si>
  <si>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</si>
  <si>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</si>
  <si>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</si>
  <si>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</si>
  <si>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</si>
  <si>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</si>
  <si>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</si>
  <si>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</si>
  <si>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</si>
  <si>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</si>
  <si>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</si>
  <si>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</si>
  <si>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</si>
  <si>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</si>
  <si>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</si>
  <si>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</si>
  <si>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</si>
  <si>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</si>
  <si>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</si>
  <si>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</si>
  <si>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</si>
  <si>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</si>
  <si>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</si>
  <si>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</si>
  <si>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</si>
  <si>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</si>
  <si>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</si>
  <si>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</si>
  <si>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</si>
  <si>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</si>
  <si>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</si>
  <si>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</si>
  <si>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</si>
  <si>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</si>
  <si>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</si>
  <si>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</si>
  <si>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</si>
  <si>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</si>
  <si>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</si>
  <si>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</si>
  <si>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</si>
  <si>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</si>
  <si>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</si>
  <si>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</si>
  <si>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</si>
  <si>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</si>
  <si>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</si>
  <si>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</si>
  <si>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</si>
  <si>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</si>
  <si>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</si>
  <si>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</si>
  <si>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</si>
  <si>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</si>
  <si>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</si>
  <si>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</si>
  <si>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</si>
  <si>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</si>
  <si>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</si>
  <si>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</si>
  <si>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</si>
  <si>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</si>
  <si>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</si>
  <si>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</si>
  <si>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</si>
  <si>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</si>
  <si>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</si>
  <si>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</si>
  <si>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</si>
  <si>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</si>
  <si>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</si>
  <si>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</si>
  <si>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</si>
  <si>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</si>
  <si>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</si>
  <si>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</si>
  <si>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</si>
  <si>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</si>
  <si>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</si>
  <si>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</si>
  <si>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</si>
  <si>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</si>
  <si>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</si>
  <si>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</si>
  <si>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</si>
  <si>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</si>
  <si>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</si>
  <si>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</si>
  <si>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</si>
  <si>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</si>
  <si>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</si>
  <si>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</si>
  <si>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</si>
  <si>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</si>
  <si>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</si>
  <si>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</si>
  <si>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</si>
  <si>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</si>
  <si>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</si>
  <si>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</si>
  <si>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</si>
  <si>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</si>
  <si>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</si>
  <si>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</si>
  <si>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</si>
  <si>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</si>
  <si>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</si>
  <si>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</si>
  <si>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</si>
  <si>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</si>
  <si>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</si>
  <si>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</si>
  <si>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</si>
  <si>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</si>
  <si>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</si>
  <si>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</si>
  <si>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</si>
  <si>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</si>
  <si>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</si>
  <si>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</si>
  <si>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</si>
  <si>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</si>
  <si>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</si>
  <si>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</si>
  <si>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</si>
  <si>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</si>
  <si>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</si>
  <si>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</si>
  <si>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</si>
  <si>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</si>
  <si>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</si>
  <si>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</si>
  <si>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</si>
  <si>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</si>
  <si>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</si>
  <si>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</si>
  <si>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</si>
  <si>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</si>
  <si>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</si>
  <si>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</si>
  <si>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</si>
  <si>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</si>
  <si>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</si>
  <si>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</si>
  <si>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</si>
  <si>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</si>
  <si>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</si>
  <si>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</si>
  <si>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</si>
  <si>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</si>
  <si>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</si>
  <si>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</si>
  <si>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</si>
  <si>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</si>
  <si>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</si>
  <si>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</si>
  <si>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</si>
  <si>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</si>
  <si>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</si>
  <si>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</si>
  <si>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</si>
  <si>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</si>
  <si>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</si>
  <si>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</si>
  <si>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</si>
  <si>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</si>
  <si>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</si>
  <si>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</si>
  <si>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</si>
  <si>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</si>
  <si>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</si>
  <si>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</si>
  <si>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</si>
  <si>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</si>
  <si>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</si>
  <si>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</si>
  <si>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</si>
  <si>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</si>
  <si>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</si>
  <si>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</si>
  <si>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</si>
  <si>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</si>
  <si>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</si>
  <si>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</si>
  <si>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</si>
  <si>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</si>
  <si>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</si>
  <si>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</si>
  <si>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</si>
  <si>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</si>
  <si>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</si>
  <si>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</si>
  <si>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</si>
  <si>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</si>
  <si>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</si>
  <si>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</si>
  <si>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</si>
  <si>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</si>
  <si>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</si>
  <si>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</si>
  <si>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</si>
  <si>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</si>
  <si>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</si>
  <si>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</si>
  <si>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</si>
  <si>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</si>
  <si>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</si>
  <si>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</si>
  <si>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</si>
  <si>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</si>
  <si>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</si>
  <si>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</si>
  <si>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</si>
  <si>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</si>
  <si>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</si>
  <si>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</si>
  <si>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</si>
  <si>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</si>
  <si>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</si>
  <si>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</si>
  <si>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</si>
  <si>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</si>
  <si>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</si>
  <si>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</si>
  <si>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</si>
  <si>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</si>
  <si>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</si>
  <si>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</si>
  <si>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</si>
  <si>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</si>
  <si>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</si>
  <si>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</si>
  <si>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</si>
  <si>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</si>
  <si>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</si>
  <si>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</si>
  <si>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</si>
  <si>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</si>
  <si>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</si>
  <si>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</si>
  <si>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</si>
  <si>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</si>
  <si>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</si>
  <si>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</si>
  <si>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</si>
  <si>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</si>
  <si>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</si>
  <si>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</si>
  <si>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</si>
  <si>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</si>
  <si>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</si>
  <si>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</si>
  <si>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</si>
  <si>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</si>
  <si>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</si>
  <si>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</si>
  <si>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</si>
  <si>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</si>
  <si>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</si>
  <si>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</si>
  <si>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</si>
  <si>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</si>
  <si>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</si>
  <si>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</si>
  <si>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</si>
  <si>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</si>
  <si>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</si>
  <si>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</si>
  <si>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</si>
  <si>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</si>
  <si>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</si>
  <si>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</si>
  <si>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</si>
  <si>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</si>
  <si>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</si>
  <si>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</si>
  <si>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</si>
  <si>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</si>
  <si>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</si>
  <si>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</si>
  <si>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</si>
  <si>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</si>
  <si>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</si>
  <si>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</si>
  <si>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</si>
  <si>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</si>
  <si>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</si>
  <si>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</si>
  <si>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</si>
  <si>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</si>
  <si>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</si>
  <si>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</si>
  <si>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</si>
  <si>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</si>
  <si>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</si>
  <si>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</si>
  <si>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</si>
  <si>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</si>
  <si>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</si>
  <si>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</si>
  <si>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</si>
  <si>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</si>
  <si>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</si>
  <si>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</si>
  <si>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</si>
  <si>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</si>
  <si>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</si>
  <si>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</si>
  <si>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</si>
  <si>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</si>
  <si>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</si>
  <si>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</si>
  <si>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</si>
  <si>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</si>
  <si>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</si>
  <si>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</si>
  <si>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</si>
  <si>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</si>
  <si>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</si>
  <si>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</si>
  <si>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</si>
  <si>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</si>
  <si>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</si>
  <si>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</si>
  <si>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</si>
  <si>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</si>
  <si>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</si>
  <si>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</si>
  <si>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</si>
  <si>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</si>
  <si>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</si>
  <si>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</si>
  <si>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</si>
  <si>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</si>
  <si>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</si>
  <si>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</si>
  <si>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</si>
  <si>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</si>
  <si>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</si>
  <si>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</si>
  <si>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</si>
  <si>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</si>
  <si>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</si>
  <si>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</si>
  <si>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</si>
  <si>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</si>
  <si>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</si>
  <si>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</si>
  <si>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</si>
  <si>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</si>
  <si>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</si>
  <si>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</si>
  <si>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</si>
  <si>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</si>
  <si>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</si>
  <si>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</si>
  <si>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</si>
  <si>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</si>
  <si>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</si>
  <si>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</si>
  <si>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</si>
  <si>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</si>
  <si>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</si>
  <si>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</si>
  <si>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</si>
  <si>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</si>
  <si>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</si>
  <si>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</si>
  <si>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</si>
  <si>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</si>
  <si>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</si>
  <si>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</si>
  <si>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</si>
  <si>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</si>
  <si>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</si>
  <si>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</si>
  <si>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</si>
  <si>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</si>
  <si>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</si>
  <si>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</si>
  <si>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</si>
  <si>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</si>
  <si>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</si>
  <si>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</si>
  <si>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</si>
  <si>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</si>
  <si>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</si>
  <si>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</si>
  <si>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</si>
  <si>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</si>
  <si>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</si>
  <si>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</si>
  <si>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</si>
  <si>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</si>
  <si>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</si>
  <si>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</si>
  <si>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</si>
  <si>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</si>
  <si>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</si>
  <si>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</si>
  <si>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</si>
  <si>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</si>
  <si>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</si>
  <si>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</si>
  <si>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</si>
  <si>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</si>
  <si>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</si>
  <si>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</si>
  <si>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</si>
  <si>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</si>
  <si>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</si>
  <si>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</si>
  <si>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</si>
  <si>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</si>
  <si>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</si>
  <si>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</si>
  <si>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</si>
  <si>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</si>
  <si>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</si>
  <si>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</si>
  <si>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</si>
  <si>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</si>
  <si>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</si>
  <si>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</si>
  <si>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</si>
  <si>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</si>
  <si>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</si>
  <si>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</si>
  <si>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</si>
  <si>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</si>
  <si>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</si>
  <si>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</si>
  <si>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</si>
  <si>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</si>
  <si>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</si>
  <si>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</si>
  <si>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</si>
  <si>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</si>
  <si>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</si>
  <si>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</si>
  <si>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</si>
  <si>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</si>
  <si>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</si>
  <si>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</si>
  <si>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</si>
  <si>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</si>
  <si>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</si>
  <si>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</si>
  <si>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</si>
  <si>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</si>
  <si>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</si>
  <si>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</si>
  <si>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</si>
  <si>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</si>
  <si>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</si>
  <si>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</si>
  <si>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</si>
  <si>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</si>
  <si>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</si>
  <si>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</si>
  <si>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</si>
  <si>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</si>
  <si>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</si>
  <si>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</si>
  <si>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</si>
  <si>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</si>
  <si>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</si>
  <si>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</si>
  <si>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</si>
  <si>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</si>
  <si>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</si>
  <si>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</si>
  <si>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</si>
  <si>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</si>
  <si>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</si>
  <si>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</si>
  <si>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</si>
  <si>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</si>
  <si>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</si>
  <si>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</si>
  <si>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</si>
  <si>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</si>
  <si>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</si>
  <si>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</si>
  <si>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</si>
  <si>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</si>
  <si>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</si>
  <si>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</si>
  <si>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</si>
  <si>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</si>
  <si>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</si>
  <si>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</si>
  <si>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</si>
  <si>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</si>
  <si>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</si>
  <si>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</si>
  <si>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</si>
  <si>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</si>
  <si>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</si>
  <si>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</si>
  <si>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</si>
  <si>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</si>
  <si>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</si>
  <si>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</si>
  <si>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</si>
  <si>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</si>
  <si>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</si>
  <si>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</si>
  <si>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</si>
  <si>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</si>
  <si>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</si>
  <si>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</si>
  <si>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</si>
  <si>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</si>
  <si>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</si>
  <si>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</si>
  <si>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</si>
  <si>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</si>
  <si>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</si>
  <si>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</si>
  <si>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</si>
  <si>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</si>
  <si>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</si>
  <si>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</si>
  <si>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</si>
  <si>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</si>
  <si>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</si>
  <si>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</si>
  <si>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</si>
  <si>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</si>
  <si>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</si>
  <si>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</si>
  <si>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</si>
  <si>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</si>
  <si>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</si>
  <si>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</si>
  <si>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</si>
  <si>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</si>
  <si>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</si>
  <si>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</si>
  <si>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</si>
  <si>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</si>
  <si>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</si>
  <si>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</si>
  <si>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</si>
  <si>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</si>
  <si>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</si>
  <si>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</si>
  <si>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</si>
  <si>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</si>
  <si>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</si>
  <si>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</si>
  <si>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</si>
  <si>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</si>
  <si>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</si>
  <si>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</si>
  <si>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</si>
  <si>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</si>
  <si>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</si>
  <si>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</si>
  <si>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</si>
  <si>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</si>
  <si>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</si>
  <si>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</si>
  <si>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</si>
  <si>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</si>
  <si>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</si>
  <si>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</si>
  <si>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</si>
  <si>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</si>
  <si>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</si>
  <si>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</si>
  <si>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</si>
  <si>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</si>
  <si>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</si>
  <si>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</si>
  <si>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</si>
  <si>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</si>
  <si>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</si>
  <si>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</si>
  <si>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</si>
  <si>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</si>
  <si>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</si>
  <si>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</si>
  <si>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</si>
  <si>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</si>
  <si>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</si>
  <si>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</si>
  <si>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</si>
  <si>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</si>
  <si>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</si>
  <si>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</si>
  <si>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</si>
  <si>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</si>
  <si>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</si>
  <si>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</si>
  <si>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</si>
  <si>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</si>
  <si>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</si>
  <si>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</si>
  <si>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</si>
  <si>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</si>
  <si>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</si>
  <si>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</si>
  <si>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</si>
  <si>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</si>
  <si>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</si>
  <si>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</si>
  <si>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</si>
  <si>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</si>
  <si>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</si>
  <si>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</si>
  <si>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</si>
  <si>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</si>
  <si>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</si>
  <si>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</si>
  <si>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</si>
  <si>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</si>
  <si>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</si>
  <si>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</si>
  <si>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</si>
  <si>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</si>
  <si>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</si>
  <si>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</si>
  <si>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</si>
  <si>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</si>
  <si>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</si>
  <si>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</si>
  <si>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</si>
  <si>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</si>
  <si>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</si>
  <si>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</si>
  <si>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</si>
  <si>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</si>
  <si>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</si>
  <si>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</si>
  <si>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</si>
  <si>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</si>
  <si>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</si>
  <si>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</si>
  <si>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</si>
  <si>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</si>
  <si>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</si>
  <si>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</si>
  <si>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</si>
  <si>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</si>
  <si>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</si>
  <si>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</si>
  <si>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</si>
  <si>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</si>
  <si>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</si>
  <si>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</si>
  <si>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</si>
  <si>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</si>
  <si>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</si>
  <si>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</si>
  <si>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</si>
  <si>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</si>
  <si>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</si>
  <si>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</si>
  <si>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</si>
  <si>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</si>
  <si>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</si>
  <si>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</si>
  <si>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</si>
  <si>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</si>
  <si>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</si>
  <si>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</si>
  <si>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</si>
  <si>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</si>
  <si>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</si>
  <si>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</si>
  <si>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</si>
  <si>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</si>
  <si>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</si>
  <si>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</si>
  <si>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</si>
  <si>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</si>
  <si>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</si>
  <si>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</si>
  <si>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</si>
  <si>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</si>
  <si>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</si>
  <si>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</si>
  <si>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</si>
  <si>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</si>
  <si>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</si>
  <si>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</si>
  <si>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</si>
  <si>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</si>
  <si>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</si>
  <si>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</si>
  <si>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</si>
  <si>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</si>
  <si>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</si>
  <si>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</si>
  <si>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</si>
  <si>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</si>
  <si>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</si>
  <si>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</si>
  <si>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</si>
  <si>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</si>
  <si>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</si>
  <si>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</si>
  <si>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</si>
  <si>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</si>
  <si>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</si>
  <si>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</si>
  <si>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</si>
  <si>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</si>
  <si>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</si>
  <si>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</si>
  <si>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</si>
  <si>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</si>
  <si>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</si>
  <si>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</si>
  <si>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</si>
  <si>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</si>
  <si>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</si>
  <si>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</si>
  <si>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</si>
  <si>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</si>
  <si>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</si>
  <si>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</si>
  <si>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</si>
  <si>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</si>
  <si>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</si>
  <si>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</si>
  <si>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</si>
  <si>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</si>
  <si>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</si>
  <si>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</si>
  <si>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</si>
  <si>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</si>
  <si>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</si>
  <si>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</si>
  <si>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</si>
  <si>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</si>
  <si>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</si>
  <si>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</si>
  <si>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</si>
  <si>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</si>
  <si>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</si>
  <si>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</si>
  <si>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</si>
  <si>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</si>
  <si>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</si>
  <si>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</si>
  <si>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</si>
  <si>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</si>
  <si>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</si>
  <si>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</si>
  <si>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</si>
  <si>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</si>
  <si>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</si>
  <si>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</si>
  <si>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</si>
  <si>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</si>
  <si>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</si>
  <si>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</si>
  <si>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</si>
  <si>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</si>
  <si>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</si>
  <si>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</si>
  <si>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</si>
  <si>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</si>
  <si>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</si>
  <si>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</si>
  <si>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</si>
  <si>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</si>
  <si>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</si>
  <si>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</si>
  <si>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</si>
  <si>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</si>
  <si>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</si>
  <si>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</si>
  <si>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</si>
  <si>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</si>
  <si>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</si>
  <si>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</si>
  <si>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</si>
  <si>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</si>
  <si>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</si>
  <si>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</si>
  <si>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</si>
  <si>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</si>
  <si>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</si>
  <si>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</si>
  <si>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</si>
  <si>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</si>
  <si>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</si>
  <si>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</si>
  <si>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</si>
  <si>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</si>
  <si>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</si>
  <si>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</si>
  <si>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</si>
  <si>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</si>
  <si>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</si>
  <si>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</si>
  <si>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</si>
  <si>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</si>
  <si>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</si>
  <si>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</si>
  <si>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</si>
  <si>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</si>
  <si>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</si>
  <si>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</si>
  <si>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</si>
  <si>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</si>
  <si>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</si>
  <si>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</si>
  <si>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</si>
  <si>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</si>
  <si>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</si>
  <si>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</si>
  <si>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</si>
  <si>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</si>
  <si>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</si>
  <si>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</si>
  <si>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</si>
  <si>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</si>
  <si>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</si>
  <si>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</si>
  <si>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</si>
  <si>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</si>
  <si>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</si>
  <si>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</si>
  <si>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</si>
  <si>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</si>
  <si>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</si>
  <si>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</si>
  <si>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</si>
  <si>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</si>
  <si>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</si>
  <si>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</si>
  <si>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</si>
  <si>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</si>
  <si>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</si>
  <si>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</si>
  <si>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</si>
  <si>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</si>
  <si>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</si>
  <si>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</si>
  <si>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</si>
  <si>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</si>
  <si>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</si>
  <si>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</si>
  <si>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</si>
  <si>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</si>
  <si>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</si>
  <si>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</si>
  <si>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</si>
  <si>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</si>
  <si>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</si>
  <si>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</si>
  <si>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</si>
  <si>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</si>
  <si>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</si>
  <si>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</si>
  <si>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</si>
  <si>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</si>
  <si>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</si>
  <si>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</si>
  <si>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</si>
  <si>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</si>
  <si>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</si>
  <si>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</si>
  <si>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</si>
  <si>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</si>
  <si>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</si>
  <si>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</si>
  <si>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</si>
  <si>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</si>
  <si>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</si>
  <si>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</si>
  <si>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</si>
  <si>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</si>
  <si>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</si>
  <si>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</si>
  <si>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</si>
  <si>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</si>
  <si>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</si>
  <si>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</si>
  <si>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</si>
  <si>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</si>
  <si>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</si>
  <si>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</si>
  <si>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</si>
  <si>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</si>
  <si>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</si>
  <si>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</si>
  <si>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</si>
  <si>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</si>
  <si>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</si>
  <si>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</si>
  <si>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</si>
  <si>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</si>
  <si>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</si>
  <si>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</si>
  <si>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</si>
  <si>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</si>
  <si>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</si>
  <si>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</si>
  <si>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</si>
  <si>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</si>
  <si>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</si>
  <si>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</si>
  <si>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</si>
  <si>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</si>
  <si>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</si>
  <si>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</si>
  <si>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</si>
  <si>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</si>
  <si>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</si>
  <si>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</si>
  <si>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</si>
  <si>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</si>
  <si>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</si>
  <si>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</si>
  <si>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</si>
  <si>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</si>
  <si>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</si>
  <si>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</si>
  <si>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</si>
  <si>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</si>
  <si>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</si>
  <si>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</si>
  <si>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</si>
  <si>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</si>
  <si>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</si>
  <si>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</si>
  <si>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</si>
  <si>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</si>
  <si>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</si>
  <si>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</si>
  <si>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</si>
  <si>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</si>
  <si>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</si>
  <si>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</si>
  <si>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</si>
  <si>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</si>
  <si>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</si>
  <si>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</si>
  <si>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</si>
  <si>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</si>
  <si>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</si>
  <si>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</si>
  <si>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</si>
  <si>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</si>
  <si>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</si>
  <si>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</si>
  <si>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</si>
  <si>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</si>
  <si>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</si>
  <si>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</si>
  <si>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</si>
  <si>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</si>
  <si>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</si>
  <si>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</si>
  <si>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</si>
  <si>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</si>
  <si>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</si>
  <si>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</si>
  <si>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</si>
  <si>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</si>
  <si>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</si>
  <si>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</si>
  <si>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</si>
  <si>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</si>
  <si>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</si>
  <si>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</si>
  <si>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</si>
  <si>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</si>
  <si>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</si>
  <si>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</si>
  <si>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</si>
  <si>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</si>
  <si>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</si>
  <si>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</si>
  <si>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</si>
  <si>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</si>
  <si>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</si>
  <si>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</si>
  <si>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</si>
  <si>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</si>
  <si>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</si>
  <si>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</si>
  <si>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</si>
  <si>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</si>
  <si>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</si>
  <si>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</si>
  <si>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</si>
  <si>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</si>
  <si>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</si>
  <si>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</si>
  <si>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</si>
  <si>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</si>
  <si>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</si>
  <si>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</si>
  <si>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</si>
  <si>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</si>
  <si>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</si>
  <si>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</si>
  <si>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</si>
  <si>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</si>
  <si>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</si>
  <si>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</si>
  <si>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</si>
  <si>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</si>
  <si>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</si>
  <si>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</si>
  <si>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</si>
  <si>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</si>
  <si>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</si>
  <si>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</si>
  <si>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</si>
  <si>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</si>
  <si>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</si>
  <si>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</si>
  <si>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</si>
  <si>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</si>
  <si>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</si>
  <si>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</si>
  <si>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</si>
  <si>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</si>
  <si>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</si>
  <si>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</si>
  <si>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</si>
  <si>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</si>
  <si>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</si>
  <si>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</si>
  <si>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</si>
  <si>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</si>
  <si>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</si>
  <si>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</si>
  <si>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</si>
  <si>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</si>
  <si>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</si>
  <si>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</si>
  <si>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</si>
  <si>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</si>
  <si>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</si>
  <si>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</si>
  <si>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</si>
  <si>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</si>
  <si>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</si>
  <si>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</si>
  <si>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</si>
  <si>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</si>
  <si>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</si>
  <si>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</si>
  <si>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</si>
  <si>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</si>
  <si>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</si>
  <si>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</si>
  <si>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</si>
  <si>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</si>
  <si>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</si>
  <si>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</si>
  <si>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</si>
  <si>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</si>
  <si>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</si>
  <si>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</si>
  <si>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</si>
  <si>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</si>
  <si>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</si>
  <si>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</si>
  <si>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</si>
  <si>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</si>
  <si>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</si>
  <si>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</si>
  <si>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</si>
  <si>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</si>
  <si>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</si>
  <si>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</si>
  <si>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</si>
  <si>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</si>
  <si>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</si>
  <si>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</si>
  <si>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</si>
  <si>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</si>
  <si>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</si>
  <si>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</si>
  <si>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</si>
  <si>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</si>
  <si>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</si>
  <si>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</si>
  <si>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</si>
  <si>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</si>
  <si>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</si>
  <si>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</si>
  <si>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</si>
  <si>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</si>
  <si>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</si>
  <si>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</si>
  <si>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</si>
  <si>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</si>
  <si>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</si>
  <si>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</si>
  <si>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</si>
  <si>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</si>
  <si>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</si>
  <si>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</si>
  <si>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</si>
  <si>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</si>
  <si>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</si>
  <si>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</si>
  <si>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</si>
  <si>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</si>
  <si>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</si>
  <si>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</si>
  <si>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</si>
  <si>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</si>
  <si>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</si>
  <si>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</si>
  <si>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</si>
  <si>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</si>
  <si>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</si>
  <si>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</si>
  <si>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</si>
  <si>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</si>
  <si>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</si>
  <si>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</si>
  <si>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</si>
  <si>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</si>
  <si>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</si>
  <si>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</si>
  <si>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</si>
  <si>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</si>
  <si>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</si>
  <si>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</si>
  <si>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</si>
  <si>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</si>
  <si>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</si>
  <si>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</si>
  <si>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</si>
  <si>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</si>
  <si>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</si>
  <si>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</si>
  <si>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</si>
  <si>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</si>
  <si>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</si>
  <si>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</si>
  <si>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</si>
  <si>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</si>
  <si>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</si>
  <si>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</si>
  <si>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</si>
  <si>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</si>
  <si>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</si>
  <si>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</si>
  <si>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</si>
  <si>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</si>
  <si>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</si>
  <si>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</si>
  <si>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</si>
  <si>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</si>
  <si>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</si>
  <si>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</si>
  <si>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</si>
  <si>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</si>
  <si>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</si>
  <si>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</si>
  <si>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</si>
  <si>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</si>
  <si>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</si>
  <si>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</si>
  <si>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</si>
  <si>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</si>
  <si>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</si>
  <si>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</si>
  <si>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</si>
  <si>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</si>
  <si>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</si>
  <si>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</si>
  <si>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</si>
  <si>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</si>
  <si>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</si>
  <si>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</si>
  <si>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</si>
  <si>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</si>
  <si>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</si>
  <si>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</si>
  <si>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</si>
  <si>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</si>
  <si>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</si>
  <si>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</si>
  <si>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</si>
  <si>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</si>
  <si>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</si>
  <si>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</si>
  <si>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</si>
  <si>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</si>
  <si>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</si>
  <si>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</si>
  <si>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</si>
  <si>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</si>
  <si>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</si>
  <si>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</si>
  <si>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</si>
  <si>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</si>
  <si>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</si>
  <si>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</si>
  <si>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</si>
  <si>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</si>
  <si>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</si>
  <si>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</si>
  <si>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</si>
  <si>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</si>
  <si>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</si>
  <si>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</si>
  <si>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</si>
  <si>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</si>
  <si>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</si>
  <si>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</si>
  <si>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</si>
  <si>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</si>
  <si>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</si>
  <si>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</si>
  <si>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</si>
  <si>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</si>
  <si>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</si>
  <si>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</si>
  <si>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</si>
  <si>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</si>
  <si>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</si>
  <si>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</si>
  <si>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</si>
  <si>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</si>
  <si>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</si>
  <si>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</si>
  <si>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</si>
  <si>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</si>
  <si>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</si>
  <si>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</si>
  <si>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</si>
  <si>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</si>
  <si>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</si>
  <si>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</si>
  <si>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</si>
  <si>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</si>
  <si>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</si>
  <si>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</si>
  <si>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</si>
  <si>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</si>
  <si>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</si>
  <si>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</si>
  <si>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</si>
  <si>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</si>
  <si>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</si>
  <si>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</si>
  <si>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</si>
  <si>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</si>
  <si>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</si>
  <si>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</si>
  <si>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</si>
  <si>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</si>
  <si>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</si>
  <si>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</si>
  <si>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</si>
  <si>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</si>
  <si>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</si>
  <si>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</si>
  <si>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</si>
  <si>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</si>
  <si>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</si>
  <si>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</si>
  <si>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</si>
  <si>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</si>
  <si>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</si>
  <si>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</si>
  <si>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</si>
  <si>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</si>
  <si>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</si>
  <si>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</si>
  <si>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</si>
  <si>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</si>
  <si>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</si>
  <si>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</si>
  <si>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</si>
  <si>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</si>
  <si>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</si>
  <si>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</si>
  <si>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</si>
  <si>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</si>
  <si>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</si>
  <si>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</si>
  <si>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</si>
  <si>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</si>
  <si>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</si>
  <si>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</si>
  <si>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</si>
  <si>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</si>
  <si>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</si>
  <si>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</si>
  <si>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</si>
  <si>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</si>
  <si>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</si>
  <si>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</si>
  <si>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</si>
  <si>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</si>
  <si>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</si>
  <si>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</si>
  <si>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</si>
  <si>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</si>
  <si>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</si>
  <si>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</si>
  <si>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</si>
  <si>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</si>
  <si>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</si>
  <si>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</si>
  <si>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</si>
  <si>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</si>
  <si>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</si>
  <si>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</si>
  <si>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</si>
  <si>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</si>
  <si>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</si>
  <si>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</si>
  <si>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</si>
  <si>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</si>
  <si>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</si>
  <si>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</si>
  <si>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</si>
  <si>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</si>
  <si>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</si>
  <si>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</si>
  <si>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</si>
  <si>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</si>
  <si>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</si>
  <si>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</si>
  <si>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</si>
  <si>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</si>
  <si>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</si>
  <si>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</si>
  <si>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</si>
  <si>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</si>
  <si>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</si>
  <si>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</si>
  <si>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</si>
  <si>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</si>
  <si>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</si>
  <si>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</si>
  <si>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</si>
  <si>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</si>
  <si>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</si>
  <si>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</si>
  <si>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</si>
  <si>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</si>
  <si>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</si>
  <si>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</si>
  <si>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</si>
  <si>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</si>
  <si>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</si>
  <si>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</si>
  <si>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</si>
  <si>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</si>
  <si>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</si>
  <si>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</si>
  <si>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</si>
  <si>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</si>
  <si>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</si>
  <si>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</si>
  <si>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</si>
  <si>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</si>
  <si>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</si>
  <si>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</si>
  <si>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</si>
  <si>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</si>
  <si>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</si>
  <si>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</si>
  <si>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</si>
  <si>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</si>
  <si>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</si>
  <si>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</si>
  <si>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</si>
  <si>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</si>
  <si>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</si>
  <si>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</si>
  <si>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</si>
  <si>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</si>
  <si>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</si>
  <si>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</si>
  <si>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</si>
  <si>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</si>
  <si>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</si>
  <si>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</si>
  <si>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</si>
  <si>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</si>
  <si>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</si>
  <si>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</si>
  <si>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</si>
  <si>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</si>
  <si>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</si>
  <si>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</si>
  <si>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</si>
  <si>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</si>
  <si>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</si>
  <si>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</si>
  <si>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</si>
  <si>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</si>
  <si>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</si>
  <si>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</si>
  <si>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</si>
  <si>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</si>
  <si>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</si>
  <si>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</si>
  <si>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</si>
  <si>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</si>
  <si>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</si>
  <si>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</si>
  <si>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</si>
  <si>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</si>
  <si>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</si>
  <si>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</si>
  <si>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</si>
  <si>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</si>
  <si>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</si>
  <si>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</si>
  <si>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</si>
  <si>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</si>
  <si>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</si>
  <si>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</si>
  <si>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</si>
  <si>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</si>
  <si>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</si>
  <si>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</si>
  <si>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</si>
  <si>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</si>
  <si>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</si>
  <si>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</si>
  <si>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</si>
  <si>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</si>
  <si>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</si>
  <si>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</si>
  <si>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</si>
  <si>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</si>
  <si>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</si>
  <si>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</si>
  <si>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</si>
  <si>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</si>
  <si>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</si>
  <si>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</si>
  <si>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</si>
  <si>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</si>
  <si>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</si>
  <si>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</si>
  <si>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</si>
  <si>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</si>
  <si>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</si>
  <si>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</si>
  <si>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</si>
  <si>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</si>
  <si>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</si>
  <si>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</si>
  <si>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</si>
  <si>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</si>
  <si>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</si>
  <si>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</si>
  <si>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</si>
  <si>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</si>
  <si>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</si>
  <si>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</si>
  <si>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</si>
  <si>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</si>
  <si>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</si>
  <si>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</si>
  <si>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</si>
  <si>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</si>
  <si>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</si>
  <si>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</si>
  <si>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</si>
  <si>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</si>
  <si>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</si>
  <si>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</si>
  <si>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</si>
  <si>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</si>
  <si>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</si>
  <si>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</si>
  <si>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</si>
  <si>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</si>
  <si>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</si>
  <si>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</si>
  <si>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</si>
  <si>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</si>
  <si>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</si>
  <si>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</si>
  <si>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</si>
  <si>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</si>
  <si>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</si>
  <si>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</si>
  <si>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</si>
  <si>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</si>
  <si>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</si>
  <si>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</si>
  <si>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</si>
  <si>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</si>
  <si>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</si>
  <si>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</si>
  <si>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</si>
  <si>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</si>
  <si>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</si>
  <si>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</si>
  <si>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</si>
  <si>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</si>
  <si>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</si>
  <si>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</si>
  <si>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</si>
  <si>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</si>
  <si>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</si>
  <si>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</si>
  <si>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</si>
  <si>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</si>
  <si>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</si>
  <si>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</si>
  <si>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</si>
  <si>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</si>
  <si>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</si>
  <si>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</si>
  <si>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</si>
  <si>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</si>
  <si>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</si>
  <si>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</si>
  <si>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</si>
  <si>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</si>
  <si>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</si>
  <si>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</si>
  <si>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</si>
  <si>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</si>
  <si>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</si>
  <si>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</si>
  <si>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</si>
  <si>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</si>
  <si>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</si>
  <si>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</si>
  <si>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</si>
  <si>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</si>
  <si>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</si>
  <si>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</si>
  <si>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</si>
  <si>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</si>
  <si>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</si>
  <si>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</si>
  <si>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</si>
  <si>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</si>
  <si>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</si>
  <si>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</si>
  <si>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</si>
  <si>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</si>
  <si>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</si>
  <si>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</si>
  <si>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</si>
  <si>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</si>
  <si>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</si>
  <si>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</si>
  <si>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</si>
  <si>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</si>
  <si>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</si>
  <si>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</si>
  <si>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</si>
  <si>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</si>
  <si>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</si>
  <si>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</si>
  <si>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</si>
  <si>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</si>
  <si>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</si>
  <si>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</si>
  <si>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</si>
  <si>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</si>
  <si>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</si>
  <si>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</si>
  <si>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</si>
  <si>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</si>
  <si>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</si>
  <si>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</si>
  <si>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</si>
  <si>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</si>
  <si>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</si>
  <si>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</si>
  <si>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</si>
  <si>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</si>
  <si>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</si>
  <si>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</si>
  <si>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</si>
  <si>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</si>
  <si>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</si>
  <si>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</si>
  <si>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</si>
  <si>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</si>
  <si>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</si>
  <si>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</si>
  <si>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</si>
  <si>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</si>
  <si>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</si>
  <si>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</si>
  <si>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</si>
  <si>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</si>
  <si>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</si>
  <si>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</si>
  <si>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</si>
  <si>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</si>
  <si>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</si>
  <si>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</si>
  <si>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</si>
  <si>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</si>
  <si>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</si>
  <si>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</si>
  <si>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</si>
  <si>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</si>
  <si>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</si>
  <si>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</si>
  <si>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</si>
  <si>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</si>
  <si>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</si>
  <si>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</si>
  <si>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</si>
  <si>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</si>
  <si>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</si>
  <si>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</si>
  <si>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</si>
  <si>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</si>
  <si>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</si>
  <si>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</si>
  <si>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</si>
  <si>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</si>
  <si>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</si>
  <si>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</si>
  <si>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</si>
  <si>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</si>
  <si>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</si>
  <si>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</si>
  <si>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</si>
  <si>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</si>
  <si>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</si>
  <si>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</si>
  <si>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</si>
  <si>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</si>
  <si>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</si>
  <si>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</si>
  <si>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</si>
  <si>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</si>
  <si>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</si>
  <si>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</si>
  <si>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</si>
  <si>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</si>
  <si>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</si>
  <si>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</si>
  <si>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</si>
  <si>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</si>
  <si>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</si>
  <si>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</si>
  <si>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</si>
  <si>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</si>
  <si>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</si>
  <si>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</si>
  <si>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</si>
  <si>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</si>
  <si>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</si>
  <si>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</si>
  <si>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</si>
  <si>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</si>
  <si>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</si>
  <si>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</si>
  <si>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</si>
  <si>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</si>
  <si>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</si>
  <si>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</si>
  <si>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</si>
  <si>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</si>
  <si>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</si>
  <si>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</si>
  <si>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</si>
  <si>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</si>
  <si>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</si>
  <si>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</si>
  <si>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</si>
  <si>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</si>
  <si>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</si>
  <si>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</si>
  <si>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</si>
  <si>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</si>
  <si>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</si>
  <si>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</si>
  <si>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</si>
  <si>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</si>
  <si>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</si>
  <si>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</si>
  <si>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</si>
  <si>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</si>
  <si>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</si>
  <si>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</si>
  <si>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</si>
  <si>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</si>
  <si>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</si>
  <si>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</si>
  <si>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</si>
  <si>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</si>
  <si>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</si>
  <si>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</si>
  <si>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</si>
  <si>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</si>
  <si>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</si>
  <si>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</si>
  <si>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</si>
  <si>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</si>
  <si>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</si>
  <si>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</si>
  <si>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</si>
  <si>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</si>
  <si>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</si>
  <si>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</si>
  <si>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</si>
  <si>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</si>
  <si>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</si>
  <si>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</si>
  <si>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</si>
  <si>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</si>
  <si>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</si>
  <si>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</si>
  <si>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</si>
  <si>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</si>
  <si>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</si>
  <si>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</si>
  <si>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</si>
  <si>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</si>
  <si>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</si>
  <si>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</si>
  <si>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</si>
  <si>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</si>
  <si>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</si>
  <si>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</si>
  <si>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</si>
  <si>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</si>
  <si>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</si>
  <si>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</si>
  <si>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</si>
  <si>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</si>
  <si>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</si>
  <si>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</si>
  <si>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</si>
  <si>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</si>
  <si>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</si>
  <si>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</si>
  <si>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</si>
  <si>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</si>
  <si>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</si>
  <si>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</si>
  <si>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</si>
  <si>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</si>
  <si>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</si>
  <si>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</si>
  <si>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</si>
  <si>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</si>
  <si>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</si>
  <si>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</si>
  <si>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</si>
  <si>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</si>
  <si>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</si>
  <si>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</si>
  <si>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</si>
  <si>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</si>
  <si>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</si>
  <si>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</si>
  <si>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</si>
  <si>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</si>
  <si>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</si>
  <si>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</si>
  <si>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</si>
  <si>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</si>
  <si>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</si>
  <si>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</si>
  <si>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</si>
  <si>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</si>
  <si>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</si>
  <si>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</si>
  <si>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</si>
  <si>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</si>
  <si>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</si>
  <si>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</si>
  <si>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</si>
  <si>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</si>
  <si>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</si>
  <si>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</si>
  <si>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</si>
  <si>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</si>
  <si>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</si>
  <si>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</si>
  <si>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</si>
  <si>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</si>
  <si>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</si>
  <si>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</si>
  <si>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</si>
  <si>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</si>
  <si>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</si>
  <si>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</si>
  <si>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</si>
  <si>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</si>
  <si>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</si>
  <si>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</si>
  <si>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</si>
  <si>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</si>
  <si>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</si>
  <si>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</si>
  <si>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</si>
  <si>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</si>
  <si>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</si>
  <si>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</si>
  <si>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</si>
  <si>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</si>
  <si>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</si>
  <si>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</si>
  <si>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</si>
  <si>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</si>
  <si>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</si>
  <si>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</si>
  <si>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</si>
  <si>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</si>
  <si>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</si>
  <si>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</si>
  <si>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</si>
  <si>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</si>
  <si>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</si>
  <si>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</si>
  <si>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</si>
  <si>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</si>
  <si>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</si>
  <si>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</si>
  <si>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</si>
  <si>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</si>
  <si>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</si>
  <si>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</si>
  <si>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</si>
  <si>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</si>
  <si>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</si>
  <si>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</si>
  <si>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</si>
  <si>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</si>
  <si>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</si>
  <si>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</si>
  <si>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</si>
  <si>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</si>
  <si>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</si>
  <si>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</si>
  <si>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</si>
  <si>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</si>
  <si>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</si>
  <si>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</si>
  <si>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</si>
  <si>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</si>
  <si>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</si>
  <si>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</si>
  <si>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</si>
  <si>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</si>
  <si>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</si>
  <si>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</si>
  <si>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</si>
  <si>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</si>
  <si>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</si>
  <si>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</si>
  <si>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</si>
  <si>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</si>
  <si>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</si>
  <si>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</si>
  <si>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</si>
  <si>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</si>
  <si>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</si>
  <si>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</si>
  <si>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</si>
  <si>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</si>
  <si>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</si>
  <si>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</si>
  <si>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</si>
  <si>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</si>
  <si>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</si>
  <si>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</si>
  <si>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</si>
  <si>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</si>
  <si>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</si>
  <si>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</si>
  <si>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</si>
  <si>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</si>
  <si>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</si>
  <si>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</si>
  <si>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</si>
  <si>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</si>
  <si>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</si>
  <si>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</si>
  <si>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</si>
  <si>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</si>
  <si>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</si>
  <si>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</si>
  <si>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</si>
  <si>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</si>
  <si>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</si>
  <si>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</si>
  <si>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</si>
  <si>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</si>
  <si>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</si>
  <si>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</si>
  <si>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</si>
  <si>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</si>
  <si>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</si>
  <si>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</si>
  <si>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</si>
  <si>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</si>
  <si>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</si>
  <si>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</si>
  <si>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</si>
  <si>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</si>
  <si>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</si>
  <si>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</si>
  <si>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</si>
  <si>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</si>
  <si>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</si>
  <si>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</si>
  <si>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</si>
  <si>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</si>
  <si>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</si>
  <si>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</si>
  <si>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</si>
  <si>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</si>
  <si>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</si>
  <si>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</si>
  <si>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</si>
  <si>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</si>
  <si>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</si>
  <si>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</si>
  <si>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</si>
  <si>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</si>
  <si>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</si>
  <si>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</si>
  <si>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</si>
  <si>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</si>
  <si>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</si>
  <si>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</si>
  <si>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</si>
  <si>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</si>
  <si>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</si>
  <si>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</si>
  <si>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</si>
  <si>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</si>
  <si>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</si>
  <si>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</si>
  <si>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</si>
  <si>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</si>
  <si>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</si>
  <si>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</si>
  <si>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</si>
  <si>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</si>
  <si>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</si>
  <si>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</si>
  <si>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</si>
  <si>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</si>
  <si>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</si>
  <si>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</si>
  <si>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</si>
  <si>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</si>
  <si>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</si>
  <si>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</si>
  <si>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</si>
  <si>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</si>
  <si>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</si>
  <si>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</si>
  <si>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</si>
  <si>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</si>
  <si>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</si>
  <si>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</si>
  <si>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</si>
  <si>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</si>
  <si>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</si>
  <si>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</si>
  <si>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</si>
  <si>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</si>
  <si>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</si>
  <si>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</si>
  <si>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</si>
  <si>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</si>
  <si>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</si>
  <si>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</si>
  <si>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</si>
  <si>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</si>
  <si>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</si>
  <si>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</si>
  <si>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</si>
  <si>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</si>
  <si>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</si>
  <si>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</si>
  <si>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</si>
  <si>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</si>
  <si>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</si>
  <si>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</si>
  <si>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</si>
  <si>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</si>
  <si>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</si>
  <si>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</si>
  <si>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</si>
  <si>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</si>
  <si>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</si>
  <si>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</si>
  <si>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</si>
  <si>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</si>
  <si>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</si>
  <si>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</si>
  <si>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</si>
  <si>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</si>
  <si>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</si>
  <si>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</si>
  <si>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</si>
  <si>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</si>
  <si>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</si>
  <si>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</si>
  <si>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</si>
  <si>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</si>
  <si>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</si>
  <si>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</si>
  <si>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</si>
  <si>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</si>
  <si>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</si>
  <si>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</si>
  <si>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</si>
  <si>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</si>
  <si>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</si>
  <si>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</si>
  <si>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</si>
  <si>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</si>
  <si>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</si>
  <si>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</si>
  <si>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</si>
  <si>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</si>
  <si>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</si>
  <si>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</si>
  <si>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</si>
  <si>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</si>
  <si>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</si>
  <si>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</si>
  <si>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</si>
  <si>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</si>
  <si>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</si>
  <si>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</si>
  <si>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</si>
  <si>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</si>
  <si>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</si>
  <si>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</si>
  <si>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</si>
  <si>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</si>
  <si>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</si>
  <si>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</si>
  <si>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</si>
  <si>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</si>
  <si>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</si>
  <si>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</si>
  <si>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</si>
  <si>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</si>
  <si>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</si>
  <si>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</si>
  <si>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</si>
  <si>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</si>
  <si>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</si>
  <si>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</si>
  <si>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</si>
  <si>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</si>
  <si>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</si>
  <si>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</si>
  <si>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</si>
  <si>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</si>
  <si>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</si>
  <si>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</si>
  <si>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</si>
  <si>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</si>
  <si>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</si>
  <si>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</si>
  <si>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</si>
  <si>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</si>
  <si>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</si>
  <si>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</si>
  <si>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</si>
  <si>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</si>
  <si>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</si>
  <si>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</si>
  <si>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</si>
  <si>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</si>
  <si>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</si>
  <si>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</si>
  <si>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</si>
  <si>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</si>
  <si>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</si>
  <si>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</si>
  <si>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</si>
  <si>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</si>
  <si>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</si>
  <si>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</si>
  <si>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</si>
  <si>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</si>
  <si>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</si>
  <si>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</si>
  <si>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</si>
  <si>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</si>
  <si>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</si>
  <si>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</si>
  <si>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</si>
  <si>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</si>
  <si>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</si>
  <si>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</si>
  <si>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</si>
  <si>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</si>
  <si>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</si>
  <si>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</si>
  <si>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</si>
  <si>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</si>
  <si>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</si>
  <si>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</si>
  <si>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</si>
  <si>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</si>
  <si>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</si>
  <si>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</si>
  <si>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</si>
  <si>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</si>
  <si>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</si>
  <si>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</si>
  <si>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</si>
  <si>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</si>
  <si>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</si>
  <si>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</si>
  <si>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</si>
  <si>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</si>
  <si>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</si>
  <si>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</si>
  <si>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</si>
  <si>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</si>
  <si>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</si>
  <si>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</si>
  <si>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</si>
  <si>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</si>
  <si>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</si>
  <si>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</si>
  <si>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</si>
  <si>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</si>
  <si>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</si>
  <si>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</si>
  <si>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</si>
  <si>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</si>
  <si>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</si>
  <si>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</si>
  <si>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</si>
  <si>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</si>
  <si>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</si>
  <si>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</si>
  <si>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</si>
  <si>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</si>
  <si>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</si>
  <si>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</si>
  <si>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</si>
  <si>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</si>
  <si>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</si>
  <si>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</si>
  <si>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</si>
  <si>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</si>
  <si>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</si>
  <si>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</si>
  <si>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</si>
  <si>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</si>
  <si>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</si>
  <si>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</si>
  <si>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</si>
  <si>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</si>
  <si>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</si>
  <si>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</si>
  <si>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</si>
  <si>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</si>
  <si>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</si>
  <si>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</si>
  <si>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</si>
  <si>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</si>
  <si>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</si>
  <si>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</si>
  <si>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</si>
  <si>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</si>
  <si>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</si>
  <si>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</si>
  <si>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</si>
  <si>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</si>
  <si>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</si>
  <si>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</si>
  <si>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</si>
  <si>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</si>
  <si>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</si>
  <si>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</si>
  <si>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</si>
  <si>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</si>
  <si>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</si>
  <si>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</si>
  <si>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</si>
  <si>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</si>
  <si>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</si>
  <si>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</si>
  <si>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</si>
  <si>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</si>
  <si>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</si>
  <si>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</si>
  <si>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</si>
  <si>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</si>
  <si>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</si>
  <si>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</si>
  <si>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</si>
  <si>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</si>
  <si>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</si>
  <si>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</si>
  <si>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</si>
  <si>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</si>
  <si>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</si>
  <si>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</si>
  <si>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</si>
  <si>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</si>
  <si>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</si>
  <si>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</si>
  <si>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</si>
  <si>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</si>
  <si>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</si>
  <si>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</si>
  <si>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</si>
  <si>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</si>
  <si>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</si>
  <si>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</si>
  <si>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</si>
  <si>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</si>
  <si>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</si>
  <si>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</si>
  <si>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</si>
  <si>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</si>
  <si>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</si>
  <si>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</si>
  <si>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</si>
  <si>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</si>
  <si>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</si>
  <si>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</si>
  <si>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</si>
  <si>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</si>
  <si>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</si>
  <si>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</si>
  <si>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</si>
  <si>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</si>
  <si>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</si>
  <si>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</si>
  <si>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</si>
  <si>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</si>
  <si>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</si>
  <si>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</si>
  <si>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</si>
  <si>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</si>
  <si>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</si>
  <si>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</si>
  <si>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</si>
  <si>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</si>
  <si>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</si>
  <si>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</si>
  <si>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</si>
  <si>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</si>
  <si>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</si>
  <si>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</si>
  <si>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</si>
  <si>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</si>
  <si>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</si>
  <si>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</si>
  <si>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</si>
  <si>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</si>
  <si>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</si>
  <si>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</si>
  <si>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</si>
  <si>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</si>
  <si>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</si>
  <si>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</si>
  <si>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</si>
  <si>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</si>
  <si>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</si>
  <si>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</si>
  <si>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</si>
  <si>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</si>
  <si>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</si>
  <si>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</si>
  <si>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</si>
  <si>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</si>
  <si>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</si>
  <si>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</si>
  <si>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</si>
  <si>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</si>
  <si>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</si>
  <si>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</si>
  <si>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</si>
  <si>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</si>
  <si>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</si>
  <si>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</si>
  <si>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</si>
  <si>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</si>
  <si>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</si>
  <si>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</si>
  <si>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</si>
  <si>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</si>
  <si>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</si>
  <si>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</si>
  <si>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</si>
  <si>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</si>
  <si>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</si>
  <si>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</si>
  <si>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</si>
  <si>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</si>
  <si>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</si>
  <si>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</si>
  <si>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</si>
  <si>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</si>
  <si>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</si>
  <si>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</si>
  <si>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</si>
  <si>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</si>
  <si>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</si>
  <si>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</si>
  <si>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</si>
  <si>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</si>
  <si>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</si>
  <si>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</si>
  <si>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</si>
  <si>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</si>
  <si>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</si>
  <si>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</si>
  <si>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</si>
  <si>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</si>
  <si>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</si>
  <si>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</si>
  <si>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</si>
  <si>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</si>
  <si>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</si>
  <si>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</si>
  <si>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</si>
  <si>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</si>
  <si>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</si>
  <si>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</si>
  <si>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</si>
  <si>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</si>
  <si>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</si>
  <si>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</si>
  <si>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</si>
  <si>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</si>
  <si>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</si>
  <si>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</si>
  <si>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</si>
  <si>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</si>
  <si>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</si>
  <si>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</si>
  <si>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</si>
  <si>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</si>
  <si>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</si>
  <si>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</si>
  <si>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</si>
  <si>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</si>
  <si>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</si>
  <si>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</si>
  <si>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</si>
  <si>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</si>
  <si>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</si>
  <si>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</si>
  <si>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</si>
  <si>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</si>
  <si>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</si>
  <si>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</si>
  <si>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</si>
  <si>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</si>
  <si>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</si>
  <si>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</si>
  <si>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</si>
  <si>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</si>
  <si>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</si>
  <si>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</si>
  <si>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</si>
  <si>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</si>
  <si>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</si>
  <si>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</si>
  <si>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</si>
  <si>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</si>
  <si>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</si>
  <si>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</si>
  <si>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</si>
  <si>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</si>
  <si>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</si>
  <si>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</si>
  <si>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</si>
  <si>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</si>
  <si>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</si>
  <si>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</si>
  <si>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</si>
  <si>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</si>
  <si>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</si>
  <si>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</si>
  <si>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</si>
  <si>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</si>
  <si>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</si>
  <si>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</si>
  <si>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</si>
  <si>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</si>
  <si>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</si>
  <si>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</si>
  <si>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</si>
  <si>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</si>
  <si>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</si>
  <si>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</si>
  <si>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</si>
  <si>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</si>
  <si>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</si>
  <si>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</si>
  <si>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</si>
  <si>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</si>
  <si>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</si>
  <si>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</si>
  <si>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</si>
  <si>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</si>
  <si>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</si>
  <si>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</si>
  <si>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</si>
  <si>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</si>
  <si>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</si>
  <si>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</si>
  <si>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</si>
  <si>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</si>
  <si>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</si>
  <si>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</si>
  <si>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</si>
  <si>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</si>
  <si>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</si>
  <si>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</si>
  <si>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</si>
  <si>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</si>
  <si>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</si>
  <si>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</si>
  <si>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</si>
  <si>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</si>
  <si>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</si>
  <si>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</si>
  <si>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</si>
  <si>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</si>
  <si>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</si>
  <si>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</si>
  <si>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</si>
  <si>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</si>
  <si>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</si>
  <si>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</si>
  <si>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</si>
  <si>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</si>
  <si>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</si>
  <si>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</si>
  <si>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</si>
  <si>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</si>
  <si>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</si>
  <si>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</si>
  <si>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</si>
  <si>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</si>
  <si>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</si>
  <si>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</si>
  <si>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</si>
  <si>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</si>
  <si>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</si>
  <si>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</si>
  <si>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</si>
  <si>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</si>
  <si>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</si>
  <si>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</si>
  <si>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</si>
  <si>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</si>
  <si>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</si>
  <si>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</si>
  <si>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</si>
  <si>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</si>
  <si>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</si>
  <si>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</si>
  <si>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</si>
  <si>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</si>
  <si>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</si>
  <si>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</si>
  <si>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</si>
  <si>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</si>
  <si>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</si>
  <si>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</si>
  <si>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</si>
  <si>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</si>
  <si>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</si>
  <si>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</si>
  <si>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</si>
  <si>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</si>
  <si>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</si>
  <si>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</si>
  <si>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</si>
  <si>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</si>
  <si>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</si>
  <si>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</si>
  <si>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</si>
  <si>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</si>
  <si>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</si>
  <si>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</si>
  <si>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</si>
  <si>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</si>
  <si>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</si>
  <si>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</si>
  <si>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</si>
  <si>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</si>
  <si>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</si>
  <si>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</si>
  <si>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</si>
  <si>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</si>
  <si>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</si>
  <si>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</si>
  <si>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</si>
  <si>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</si>
  <si>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</si>
  <si>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</si>
  <si>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</si>
  <si>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</si>
  <si>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</si>
  <si>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</si>
  <si>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</si>
  <si>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</si>
  <si>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</si>
  <si>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</si>
  <si>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</si>
  <si>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</si>
  <si>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</si>
  <si>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</si>
  <si>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</si>
  <si>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</si>
  <si>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</si>
  <si>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</si>
  <si>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</si>
  <si>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</si>
  <si>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</si>
  <si>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</si>
  <si>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</si>
  <si>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</si>
  <si>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</si>
  <si>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</si>
  <si>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</si>
  <si>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</si>
  <si>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</si>
  <si>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</si>
  <si>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</si>
  <si>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</si>
  <si>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</si>
  <si>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</si>
  <si>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</si>
  <si>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</si>
  <si>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</si>
  <si>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</si>
  <si>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</si>
  <si>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</si>
  <si>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</si>
  <si>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</si>
  <si>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</si>
  <si>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</si>
  <si>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</si>
  <si>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</si>
  <si>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</si>
  <si>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</si>
  <si>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</si>
  <si>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</si>
  <si>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</si>
  <si>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</si>
  <si>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</si>
  <si>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</si>
  <si>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</si>
  <si>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</si>
  <si>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</si>
  <si>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</si>
  <si>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</si>
  <si>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</si>
  <si>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</si>
  <si>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</si>
  <si>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</si>
  <si>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</si>
  <si>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</si>
  <si>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</si>
  <si>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</si>
  <si>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</si>
  <si>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</si>
  <si>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</si>
  <si>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</si>
  <si>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</si>
  <si>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</si>
  <si>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</si>
  <si>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</si>
  <si>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</si>
  <si>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</si>
  <si>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</si>
  <si>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</si>
  <si>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</si>
  <si>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</si>
  <si>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</si>
  <si>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</si>
  <si>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</si>
  <si>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</si>
  <si>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</si>
  <si>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</si>
  <si>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</si>
  <si>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</si>
  <si>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</si>
  <si>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</si>
  <si>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</si>
  <si>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</si>
  <si>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</si>
  <si>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</si>
  <si>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</si>
  <si>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</si>
  <si>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</si>
  <si>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</si>
  <si>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</si>
  <si>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</si>
  <si>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</si>
  <si>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</si>
  <si>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</si>
  <si>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</si>
  <si>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</si>
  <si>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</si>
  <si>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</si>
  <si>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</si>
  <si>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</si>
  <si>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</si>
  <si>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</si>
  <si>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</si>
  <si>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</si>
  <si>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</si>
  <si>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</si>
  <si>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</si>
  <si>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</si>
  <si>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</si>
  <si>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</si>
  <si>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</si>
  <si>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</si>
  <si>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</si>
  <si>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</si>
  <si>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</si>
  <si>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</si>
  <si>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</si>
  <si>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</si>
  <si>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</si>
  <si>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</si>
  <si>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</si>
  <si>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</si>
  <si>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</si>
  <si>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</si>
  <si>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</si>
  <si>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</si>
  <si>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</si>
  <si>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</si>
  <si>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</si>
  <si>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</si>
  <si>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</si>
  <si>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</si>
  <si>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</si>
  <si>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</si>
  <si>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</si>
  <si>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</si>
  <si>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</si>
  <si>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</si>
  <si>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</si>
  <si>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</si>
  <si>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</si>
  <si>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</si>
  <si>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</si>
  <si>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</si>
  <si>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</si>
  <si>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</si>
  <si>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</si>
  <si>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</si>
  <si>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</si>
  <si>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</si>
  <si>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</si>
  <si>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</si>
  <si>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</si>
  <si>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</si>
  <si>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</si>
  <si>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</si>
  <si>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</si>
  <si>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</si>
  <si>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</si>
  <si>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</si>
  <si>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</si>
  <si>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</si>
  <si>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</si>
  <si>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</si>
  <si>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</si>
  <si>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</si>
  <si>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</si>
  <si>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</si>
  <si>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</si>
  <si>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</si>
  <si>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</si>
  <si>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</si>
  <si>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</si>
  <si>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</si>
  <si>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</si>
  <si>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</si>
  <si>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</si>
  <si>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</si>
  <si>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</si>
  <si>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</si>
  <si>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</si>
  <si>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</si>
  <si>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</si>
  <si>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</si>
  <si>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</si>
  <si>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</si>
  <si>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</si>
  <si>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</si>
  <si>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</si>
  <si>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</si>
  <si>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</si>
  <si>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</si>
  <si>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</si>
  <si>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</si>
  <si>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</si>
  <si>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</si>
  <si>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</si>
  <si>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</si>
  <si>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</si>
  <si>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</si>
  <si>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</si>
  <si>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</si>
  <si>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</si>
  <si>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</si>
  <si>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</si>
  <si>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</si>
  <si>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</si>
  <si>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</si>
  <si>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</si>
  <si>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</si>
  <si>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</si>
  <si>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</si>
  <si>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</si>
  <si>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</si>
  <si>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</si>
  <si>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</si>
  <si>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</si>
  <si>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</si>
  <si>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</si>
  <si>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</si>
  <si>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</si>
  <si>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</si>
  <si>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</si>
  <si>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</si>
  <si>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</si>
  <si>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</si>
  <si>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</si>
  <si>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</si>
  <si>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</si>
  <si>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</si>
  <si>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</si>
  <si>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</si>
  <si>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</si>
  <si>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</si>
  <si>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</si>
  <si>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</si>
  <si>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</si>
  <si>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</si>
  <si>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</si>
  <si>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</si>
  <si>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</si>
  <si>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</si>
  <si>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</si>
  <si>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</si>
  <si>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</si>
  <si>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</si>
  <si>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</si>
  <si>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</si>
  <si>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</si>
  <si>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</si>
  <si>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</si>
  <si>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</si>
  <si>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</si>
  <si>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</si>
  <si>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</si>
  <si>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</si>
  <si>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</si>
  <si>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</si>
  <si>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</si>
  <si>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</si>
  <si>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</si>
  <si>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</si>
  <si>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</si>
  <si>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</si>
  <si>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</si>
  <si>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</si>
  <si>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</si>
  <si>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</si>
  <si>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</si>
  <si>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</si>
  <si>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</si>
  <si>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</si>
  <si>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</si>
  <si>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</si>
  <si>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</si>
  <si>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</si>
  <si>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</si>
  <si>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</si>
  <si>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</si>
  <si>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</si>
  <si>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</si>
  <si>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</si>
  <si>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</si>
  <si>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</si>
  <si>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</si>
  <si>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</si>
  <si>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</si>
  <si>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</si>
  <si>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</si>
  <si>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</si>
  <si>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</si>
  <si>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</si>
  <si>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</si>
  <si>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</si>
  <si>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</si>
  <si>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</si>
  <si>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</si>
  <si>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</si>
  <si>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</si>
  <si>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</si>
  <si>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</si>
  <si>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</si>
  <si>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</si>
  <si>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</si>
  <si>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</si>
  <si>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</si>
  <si>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</si>
  <si>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</si>
  <si>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</si>
  <si>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</si>
  <si>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</si>
  <si>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</si>
  <si>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</si>
  <si>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</si>
  <si>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</si>
  <si>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</si>
  <si>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</si>
  <si>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</si>
  <si>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</si>
  <si>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</si>
  <si>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</si>
  <si>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</si>
  <si>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</si>
  <si>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</si>
  <si>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</si>
  <si>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</si>
  <si>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</si>
  <si>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</si>
  <si>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</si>
  <si>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</si>
  <si>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</si>
  <si>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</si>
  <si>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</si>
  <si>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</si>
  <si>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</si>
  <si>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</si>
  <si>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</si>
  <si>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</si>
  <si>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</si>
  <si>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</si>
  <si>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</si>
  <si>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</si>
  <si>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</si>
  <si>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</si>
  <si>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</si>
  <si>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</si>
  <si>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</si>
  <si>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</si>
  <si>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</si>
  <si>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</si>
  <si>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</si>
  <si>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</si>
  <si>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</si>
  <si>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</si>
  <si>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</si>
  <si>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</si>
  <si>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</si>
  <si>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</si>
  <si>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</si>
  <si>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</si>
  <si>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</si>
  <si>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</si>
  <si>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</si>
  <si>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</si>
  <si>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</si>
  <si>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</si>
  <si>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</si>
  <si>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</si>
  <si>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</si>
  <si>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</si>
  <si>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</si>
  <si>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</si>
  <si>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</si>
  <si>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</si>
  <si>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</si>
  <si>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</si>
  <si>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</si>
  <si>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</si>
  <si>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</si>
  <si>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</si>
  <si>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</si>
  <si>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</si>
  <si>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</si>
  <si>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</si>
  <si>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</si>
  <si>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</si>
  <si>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</si>
  <si>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</si>
  <si>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</si>
  <si>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</si>
  <si>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</si>
  <si>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</si>
  <si>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</si>
  <si>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</si>
  <si>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</si>
  <si>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</si>
  <si>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</si>
  <si>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</si>
  <si>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</si>
  <si>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</si>
  <si>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</si>
  <si>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</si>
  <si>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</si>
  <si>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</si>
  <si>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</si>
  <si>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</si>
  <si>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</si>
  <si>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</si>
  <si>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</si>
  <si>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</si>
  <si>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</si>
  <si>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</si>
  <si>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</si>
  <si>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</si>
  <si>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</si>
  <si>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</si>
  <si>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</si>
  <si>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</si>
  <si>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</si>
  <si>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</si>
  <si>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</si>
  <si>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</si>
  <si>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</si>
  <si>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</si>
  <si>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</si>
  <si>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</si>
  <si>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</si>
  <si>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</si>
  <si>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</si>
  <si>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</si>
  <si>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</si>
  <si>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</si>
  <si>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</si>
  <si>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</si>
  <si>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</si>
  <si>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</si>
  <si>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</si>
  <si>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</si>
  <si>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</si>
  <si>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</si>
  <si>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</si>
  <si>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</si>
  <si>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</si>
  <si>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</si>
  <si>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</si>
  <si>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</si>
  <si>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</si>
  <si>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</si>
  <si>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</si>
  <si>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</si>
  <si>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</si>
  <si>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</si>
  <si>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</si>
  <si>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</si>
  <si>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</si>
  <si>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</si>
  <si>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</si>
  <si>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</si>
  <si>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</si>
  <si>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</si>
  <si>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</si>
  <si>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</si>
  <si>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</si>
  <si>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</si>
  <si>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</si>
  <si>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</si>
  <si>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</si>
  <si>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</si>
  <si>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</si>
  <si>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</si>
  <si>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</si>
  <si>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</si>
  <si>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</si>
  <si>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</si>
  <si>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</si>
  <si>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</si>
  <si>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</si>
  <si>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</si>
  <si>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</si>
  <si>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</si>
  <si>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</si>
  <si>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</si>
  <si>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</si>
  <si>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</si>
  <si>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</si>
  <si>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</si>
  <si>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</si>
  <si>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</si>
  <si>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</si>
  <si>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</si>
  <si>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</si>
  <si>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</si>
  <si>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</si>
  <si>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</si>
  <si>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</si>
  <si>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</si>
  <si>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</si>
  <si>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</si>
  <si>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</si>
  <si>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</si>
  <si>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</si>
  <si>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</si>
  <si>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</si>
  <si>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</si>
  <si>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</si>
  <si>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</si>
  <si>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</si>
  <si>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</si>
  <si>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</si>
  <si>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</si>
  <si>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</si>
  <si>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</si>
  <si>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</si>
  <si>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</si>
  <si>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</si>
  <si>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</si>
  <si>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</si>
  <si>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</si>
  <si>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</si>
  <si>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</si>
  <si>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</si>
  <si>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</si>
  <si>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</si>
  <si>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</si>
  <si>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</si>
  <si>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</si>
  <si>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</si>
  <si>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</si>
  <si>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</si>
  <si>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</si>
  <si>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</si>
  <si>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</si>
  <si>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</si>
  <si>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</si>
  <si>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</si>
  <si>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</si>
  <si>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</si>
  <si>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</si>
  <si>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</si>
  <si>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</si>
  <si>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</si>
  <si>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</si>
  <si>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</si>
  <si>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</si>
  <si>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</si>
  <si>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</si>
  <si>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</si>
  <si>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</si>
  <si>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</si>
  <si>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</si>
  <si>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</si>
  <si>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</si>
  <si>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</si>
  <si>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</si>
  <si>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</si>
  <si>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</si>
  <si>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</si>
  <si>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</si>
  <si>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</si>
  <si>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</si>
  <si>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</si>
  <si>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</si>
  <si>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</si>
  <si>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</si>
  <si>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</si>
  <si>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</si>
  <si>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</si>
  <si>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</si>
  <si>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</si>
  <si>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</si>
  <si>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</si>
  <si>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</si>
  <si>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</si>
  <si>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</si>
  <si>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</si>
  <si>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</si>
  <si>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</si>
  <si>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</si>
  <si>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</si>
  <si>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</si>
  <si>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</si>
  <si>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</si>
  <si>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</si>
  <si>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</si>
  <si>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</si>
  <si>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</si>
  <si>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</si>
  <si>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</si>
  <si>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</si>
  <si>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</si>
  <si>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</si>
  <si>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</si>
  <si>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</si>
  <si>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</si>
  <si>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</si>
  <si>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</si>
  <si>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</si>
  <si>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</si>
  <si>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</si>
  <si>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</si>
  <si>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</si>
  <si>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</si>
  <si>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</si>
  <si>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</si>
  <si>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</si>
  <si>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</si>
  <si>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</si>
  <si>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</si>
  <si>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</si>
  <si>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</si>
  <si>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</si>
  <si>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</si>
  <si>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</si>
  <si>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</si>
  <si>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</si>
  <si>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</si>
  <si>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</si>
  <si>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</si>
  <si>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</si>
  <si>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</si>
  <si>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</si>
  <si>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</si>
  <si>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</si>
  <si>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</si>
  <si>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</si>
  <si>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</si>
  <si>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</si>
  <si>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</si>
  <si>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</si>
  <si>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</si>
  <si>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</si>
  <si>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</si>
  <si>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</si>
  <si>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</si>
  <si>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</si>
  <si>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</si>
  <si>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</si>
  <si>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</si>
  <si>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</si>
  <si>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</si>
  <si>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</si>
  <si>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</si>
  <si>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</si>
  <si>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</si>
  <si>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</si>
  <si>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</si>
  <si>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</si>
  <si>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</si>
  <si>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</si>
  <si>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</si>
  <si>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</si>
  <si>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</si>
  <si>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</si>
  <si>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</si>
  <si>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</si>
  <si>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</si>
  <si>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</si>
  <si>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</si>
  <si>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</si>
  <si>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</si>
  <si>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</si>
  <si>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</si>
  <si>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</si>
  <si>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</si>
  <si>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</si>
  <si>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</si>
  <si>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</si>
  <si>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</si>
  <si>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</si>
  <si>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</si>
  <si>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</si>
  <si>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</si>
  <si>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</si>
  <si>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</si>
  <si>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</si>
  <si>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</si>
  <si>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</si>
  <si>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</si>
  <si>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</si>
  <si>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</si>
  <si>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</si>
  <si>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</si>
  <si>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</si>
  <si>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</si>
  <si>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</si>
  <si>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</si>
  <si>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</si>
  <si>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</si>
  <si>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</si>
  <si>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</si>
  <si>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</si>
  <si>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</si>
  <si>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</si>
  <si>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</si>
  <si>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</si>
  <si>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</si>
  <si>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</si>
  <si>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</si>
  <si>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</si>
  <si>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</si>
  <si>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</si>
  <si>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</si>
  <si>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</si>
  <si>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</si>
  <si>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</si>
  <si>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</si>
  <si>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</si>
  <si>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</si>
  <si>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</si>
  <si>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</si>
  <si>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</si>
  <si>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</si>
  <si>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</si>
  <si>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</si>
  <si>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</si>
  <si>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</si>
  <si>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</si>
  <si>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</si>
  <si>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</si>
  <si>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</si>
  <si>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</si>
  <si>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</si>
  <si>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</si>
  <si>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</si>
  <si>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</si>
  <si>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</si>
  <si>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</si>
  <si>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</si>
  <si>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</si>
  <si>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</si>
  <si>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</si>
  <si>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</si>
  <si>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</si>
  <si>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</si>
  <si>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</si>
  <si>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</si>
  <si>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</si>
  <si>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</si>
  <si>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</si>
  <si>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</si>
  <si>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</si>
  <si>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</si>
  <si>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</si>
  <si>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</si>
  <si>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</si>
  <si>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</si>
  <si>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</si>
  <si>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</si>
  <si>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</si>
  <si>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</si>
  <si>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</si>
  <si>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</si>
  <si>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</si>
  <si>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</si>
  <si>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</si>
  <si>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</si>
  <si>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</si>
  <si>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</si>
  <si>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</si>
  <si>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</si>
  <si>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</si>
  <si>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</si>
  <si>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</si>
  <si>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</si>
  <si>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</si>
  <si>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</si>
  <si>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</si>
  <si>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</si>
  <si>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</si>
  <si>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</si>
  <si>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</si>
  <si>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</si>
  <si>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</si>
  <si>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</si>
  <si>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</si>
  <si>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</si>
  <si>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</si>
  <si>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</si>
  <si>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</si>
  <si>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</si>
  <si>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</si>
  <si>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</si>
  <si>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</si>
  <si>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</si>
  <si>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</si>
  <si>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</si>
  <si>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</si>
  <si>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</si>
  <si>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</si>
  <si>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</si>
  <si>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</si>
  <si>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</si>
  <si>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</si>
  <si>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</si>
  <si>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</si>
  <si>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</si>
  <si>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</si>
  <si>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</si>
  <si>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</si>
  <si>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</si>
  <si>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</si>
  <si>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</si>
  <si>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</si>
  <si>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</si>
  <si>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</si>
  <si>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</si>
  <si>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</si>
  <si>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</si>
  <si>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</si>
  <si>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</si>
  <si>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</si>
  <si>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</si>
  <si>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</si>
  <si>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</si>
  <si>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</si>
  <si>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</si>
  <si>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</si>
  <si>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</si>
  <si>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</si>
  <si>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</si>
  <si>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</si>
  <si>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</si>
  <si>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</si>
  <si>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</si>
  <si>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</si>
  <si>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</si>
  <si>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</si>
  <si>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</si>
  <si>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</si>
  <si>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</si>
  <si>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</si>
  <si>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</si>
  <si>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</si>
  <si>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</si>
  <si>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</si>
  <si>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</si>
  <si>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</si>
  <si>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</si>
  <si>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</si>
  <si>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</si>
  <si>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</si>
  <si>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</si>
  <si>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</si>
  <si>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</si>
  <si>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</si>
  <si>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</si>
  <si>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</si>
  <si>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</si>
  <si>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</si>
  <si>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</si>
  <si>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</si>
  <si>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</si>
  <si>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</si>
  <si>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</si>
  <si>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</si>
  <si>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</si>
  <si>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</si>
  <si>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</si>
  <si>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</si>
  <si>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</si>
  <si>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</si>
  <si>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</si>
  <si>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</si>
  <si>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</si>
  <si>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</si>
  <si>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</si>
  <si>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</si>
  <si>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</si>
  <si>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</si>
  <si>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</si>
  <si>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</si>
  <si>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</si>
  <si>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</si>
  <si>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</si>
  <si>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</si>
  <si>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</si>
  <si>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</si>
  <si>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</si>
  <si>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</si>
  <si>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</si>
  <si>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</si>
  <si>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</si>
  <si>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</si>
  <si>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</si>
  <si>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</si>
  <si>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</si>
  <si>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</si>
  <si>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</si>
  <si>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</si>
  <si>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</si>
  <si>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</si>
  <si>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</si>
  <si>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</si>
  <si>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</si>
  <si>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</si>
  <si>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</si>
  <si>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</si>
  <si>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</si>
  <si>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</si>
  <si>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</si>
  <si>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</si>
  <si>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</si>
  <si>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</si>
  <si>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</si>
  <si>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</si>
  <si>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</si>
  <si>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</si>
  <si>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</si>
  <si>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</si>
  <si>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</si>
  <si>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</si>
  <si>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</si>
  <si>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</si>
  <si>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</si>
  <si>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</si>
  <si>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</si>
  <si>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</si>
  <si>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</si>
  <si>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</si>
  <si>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</si>
  <si>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</si>
  <si>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</si>
  <si>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</si>
  <si>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</si>
  <si>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</si>
  <si>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</si>
  <si>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</si>
  <si>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</si>
  <si>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</si>
  <si>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</si>
  <si>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</si>
  <si>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</si>
  <si>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</si>
  <si>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</si>
  <si>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</si>
  <si>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</si>
  <si>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</si>
  <si>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</si>
  <si>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</si>
  <si>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</si>
  <si>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</si>
  <si>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</si>
  <si>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</si>
  <si>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</si>
  <si>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</si>
  <si>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</si>
  <si>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</si>
  <si>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</si>
  <si>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</si>
  <si>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</si>
  <si>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</si>
  <si>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</si>
  <si>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</si>
  <si>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</si>
  <si>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</si>
  <si>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</si>
  <si>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</si>
  <si>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</si>
  <si>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</si>
  <si>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</si>
  <si>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</si>
  <si>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</si>
  <si>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</si>
  <si>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</si>
  <si>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</si>
  <si>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</si>
  <si>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</si>
  <si>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</si>
  <si>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</si>
  <si>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</si>
  <si>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</si>
  <si>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</si>
  <si>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</si>
  <si>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</si>
  <si>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</si>
  <si>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</si>
  <si>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</si>
  <si>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</si>
  <si>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</si>
  <si>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</si>
  <si>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</si>
  <si>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</si>
  <si>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</si>
  <si>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</si>
  <si>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</si>
  <si>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</si>
  <si>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</si>
  <si>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</si>
  <si>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</si>
  <si>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</si>
  <si>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</si>
  <si>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</si>
  <si>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</si>
  <si>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</si>
  <si>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</si>
  <si>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</si>
  <si>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</si>
  <si>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</si>
  <si>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</si>
  <si>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</si>
  <si>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</si>
  <si>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</si>
  <si>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</si>
  <si>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</si>
  <si>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</si>
  <si>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</si>
  <si>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</si>
  <si>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</si>
  <si>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</si>
  <si>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</si>
  <si>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</si>
  <si>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</si>
  <si>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</si>
  <si>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</si>
  <si>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</si>
  <si>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</si>
  <si>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</si>
  <si>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</si>
  <si>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</si>
  <si>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</si>
  <si>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</si>
  <si>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</si>
  <si>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</si>
  <si>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</si>
  <si>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</si>
  <si>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</si>
  <si>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</si>
  <si>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</si>
  <si>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</si>
  <si>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</si>
  <si>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</si>
  <si>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</si>
  <si>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</si>
  <si>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</si>
  <si>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</si>
  <si>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</si>
  <si>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</si>
  <si>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</si>
  <si>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</si>
  <si>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</si>
  <si>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</si>
  <si>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</si>
  <si>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</si>
  <si>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</si>
  <si>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</si>
  <si>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</si>
  <si>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</si>
  <si>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</si>
  <si>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</si>
  <si>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</si>
  <si>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</si>
  <si>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</si>
  <si>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</si>
  <si>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</si>
  <si>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</si>
  <si>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</si>
  <si>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</si>
  <si>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</si>
  <si>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</si>
  <si>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</si>
  <si>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</si>
  <si>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</si>
  <si>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</si>
  <si>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</si>
  <si>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</si>
  <si>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</si>
  <si>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</si>
  <si>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</si>
  <si>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</si>
  <si>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</si>
  <si>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</si>
  <si>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</si>
  <si>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</si>
  <si>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</si>
  <si>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</si>
  <si>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</si>
  <si>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</si>
  <si>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</si>
  <si>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</si>
  <si>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</si>
  <si>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</si>
  <si>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</si>
  <si>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</si>
  <si>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</si>
  <si>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</si>
  <si>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</si>
  <si>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</si>
  <si>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</si>
  <si>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</si>
  <si>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</si>
  <si>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</si>
  <si>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</si>
  <si>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</si>
  <si>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</si>
  <si>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</si>
  <si>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</si>
  <si>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</si>
  <si>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</si>
  <si>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</si>
  <si>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</si>
  <si>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</si>
  <si>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</si>
  <si>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</si>
  <si>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</si>
  <si>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</si>
  <si>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</si>
  <si>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</si>
  <si>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</si>
  <si>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</si>
  <si>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</si>
  <si>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</si>
  <si>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</si>
  <si>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</si>
  <si>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</si>
  <si>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</si>
  <si>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</si>
  <si>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</si>
  <si>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</si>
  <si>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</si>
  <si>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</si>
  <si>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</si>
  <si>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</si>
  <si>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</si>
  <si>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</si>
  <si>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</si>
  <si>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</si>
  <si>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</si>
  <si>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</si>
  <si>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</si>
  <si>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</si>
  <si>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</si>
  <si>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</si>
  <si>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</si>
  <si>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</si>
  <si>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</si>
  <si>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</si>
  <si>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</si>
  <si>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</si>
  <si>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</si>
  <si>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</si>
  <si>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</si>
  <si>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</si>
  <si>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</si>
  <si>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</si>
  <si>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</si>
  <si>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</si>
  <si>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</si>
  <si>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</si>
  <si>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</si>
  <si>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</si>
  <si>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</si>
  <si>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</si>
  <si>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</si>
  <si>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</si>
  <si>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</si>
  <si>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</si>
  <si>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</si>
  <si>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</si>
  <si>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</si>
  <si>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</si>
  <si>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</si>
  <si>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</si>
  <si>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</si>
  <si>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</si>
  <si>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</si>
  <si>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</si>
  <si>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</si>
  <si>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</si>
  <si>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</si>
  <si>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</si>
  <si>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</si>
  <si>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</si>
  <si>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</si>
  <si>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</si>
  <si>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</si>
  <si>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</si>
  <si>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</si>
  <si>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</si>
  <si>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</si>
  <si>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</si>
  <si>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</si>
  <si>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</si>
  <si>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</si>
  <si>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</si>
  <si>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</si>
  <si>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</si>
  <si>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</si>
  <si>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</si>
  <si>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</si>
  <si>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</si>
  <si>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</si>
  <si>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</si>
  <si>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</si>
  <si>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</si>
  <si>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</si>
  <si>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</si>
  <si>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</si>
  <si>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</si>
  <si>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</si>
  <si>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</si>
  <si>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</si>
  <si>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</si>
  <si>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</si>
  <si>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</si>
  <si>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</si>
  <si>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</si>
  <si>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</si>
  <si>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</si>
  <si>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</si>
  <si>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</si>
  <si>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</si>
  <si>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</si>
  <si>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</si>
  <si>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</si>
  <si>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</si>
  <si>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</si>
  <si>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</si>
  <si>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</si>
  <si>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</si>
  <si>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</si>
  <si>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</si>
  <si>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</si>
  <si>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</si>
  <si>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</si>
  <si>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</si>
  <si>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</si>
  <si>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</si>
  <si>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</si>
  <si>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</si>
  <si>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</si>
  <si>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</si>
  <si>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</si>
  <si>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</si>
  <si>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</si>
  <si>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</si>
  <si>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</si>
  <si>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</si>
  <si>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</si>
  <si>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</si>
  <si>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</si>
  <si>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</si>
  <si>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</si>
  <si>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</si>
  <si>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</si>
  <si>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</si>
  <si>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</si>
  <si>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</si>
  <si>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</si>
  <si>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</si>
  <si>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</si>
  <si>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</si>
  <si>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</si>
  <si>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</si>
  <si>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</si>
  <si>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</si>
  <si>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</si>
  <si>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</si>
  <si>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</si>
  <si>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</si>
  <si>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</si>
  <si>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</si>
  <si>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</si>
  <si>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</si>
  <si>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</si>
  <si>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</si>
  <si>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</si>
  <si>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</si>
  <si>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</si>
  <si>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</si>
  <si>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</si>
  <si>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</si>
  <si>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</si>
  <si>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</si>
  <si>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</si>
  <si>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</si>
  <si>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</si>
  <si>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</si>
  <si>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</si>
  <si>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</si>
  <si>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</si>
  <si>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</si>
  <si>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</si>
  <si>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</si>
  <si>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</si>
  <si>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</si>
  <si>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</si>
  <si>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</si>
  <si>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</si>
  <si>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</si>
  <si>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</si>
  <si>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</si>
  <si>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</si>
  <si>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</si>
  <si>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</si>
  <si>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</si>
  <si>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</si>
  <si>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</si>
  <si>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</si>
  <si>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</si>
  <si>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</si>
  <si>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</si>
  <si>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</si>
  <si>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</si>
  <si>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</si>
  <si>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</si>
  <si>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</si>
  <si>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</si>
  <si>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</si>
  <si>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</si>
  <si>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</si>
  <si>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</si>
  <si>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</si>
  <si>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</si>
  <si>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</si>
  <si>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</si>
  <si>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</si>
  <si>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</si>
  <si>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</si>
  <si>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</si>
  <si>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</si>
  <si>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</si>
  <si>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</si>
  <si>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</si>
  <si>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</si>
  <si>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</si>
  <si>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</si>
  <si>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</si>
  <si>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</si>
  <si>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</si>
  <si>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</si>
  <si>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</si>
  <si>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</si>
  <si>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</si>
  <si>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</si>
  <si>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</si>
  <si>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</si>
  <si>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</si>
  <si>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</si>
  <si>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</si>
  <si>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</si>
  <si>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</si>
  <si>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</si>
  <si>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</si>
  <si>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</si>
  <si>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</si>
  <si>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</si>
  <si>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</si>
  <si>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</si>
  <si>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</si>
  <si>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</si>
  <si>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</si>
  <si>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</si>
  <si>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</si>
  <si>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</si>
  <si>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</si>
  <si>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</si>
  <si>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</si>
  <si>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</si>
  <si>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</si>
  <si>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</si>
  <si>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</si>
  <si>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</si>
  <si>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</si>
  <si>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</si>
  <si>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</si>
  <si>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</si>
  <si>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</si>
  <si>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</si>
  <si>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</si>
  <si>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</si>
  <si>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</si>
  <si>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</si>
  <si>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</si>
  <si>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</si>
  <si>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</si>
  <si>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</si>
  <si>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</si>
  <si>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</si>
  <si>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</si>
  <si>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</si>
  <si>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</si>
  <si>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</si>
  <si>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</si>
  <si>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</si>
  <si>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</si>
  <si>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</si>
  <si>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</si>
  <si>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</si>
  <si>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</si>
  <si>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</si>
  <si>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</si>
  <si>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</si>
  <si>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</si>
  <si>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</si>
  <si>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</si>
  <si>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</si>
  <si>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</si>
  <si>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</si>
  <si>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</si>
  <si>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</si>
  <si>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</si>
  <si>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</si>
  <si>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</si>
  <si>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</si>
  <si>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</si>
  <si>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</si>
  <si>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</si>
  <si>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</si>
  <si>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</si>
  <si>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</si>
  <si>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</si>
  <si>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</si>
  <si>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</si>
  <si>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</si>
  <si>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</si>
  <si>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</si>
  <si>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</si>
  <si>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</si>
  <si>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</si>
  <si>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</si>
  <si>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</si>
  <si>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</si>
  <si>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</si>
  <si>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</si>
  <si>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</si>
  <si>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</si>
  <si>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</si>
  <si>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</si>
  <si>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</si>
  <si>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</si>
  <si>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</si>
  <si>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</si>
  <si>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</si>
  <si>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</si>
  <si>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</si>
  <si>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</si>
  <si>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</si>
  <si>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</si>
  <si>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</si>
  <si>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</si>
  <si>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</si>
  <si>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</si>
  <si>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</si>
  <si>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</si>
  <si>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</si>
  <si>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</si>
  <si>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</si>
  <si>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</si>
  <si>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</si>
  <si>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</si>
  <si>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</si>
  <si>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</si>
  <si>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</si>
  <si>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</si>
  <si>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</si>
  <si>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</si>
  <si>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</si>
  <si>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</si>
  <si>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</si>
  <si>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</si>
  <si>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</si>
  <si>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</si>
  <si>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</si>
  <si>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</si>
  <si>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</si>
  <si>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</si>
  <si>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</si>
  <si>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</si>
  <si>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</si>
  <si>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</si>
  <si>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</si>
  <si>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</si>
  <si>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</si>
  <si>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</si>
  <si>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</si>
  <si>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</si>
  <si>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</si>
  <si>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</si>
  <si>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</si>
  <si>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</si>
  <si>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</si>
  <si>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</si>
  <si>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</si>
  <si>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</si>
  <si>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</si>
  <si>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</si>
  <si>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</si>
  <si>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</si>
  <si>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</si>
  <si>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</si>
  <si>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</si>
  <si>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</si>
  <si>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</si>
  <si>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</si>
  <si>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</si>
  <si>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</si>
  <si>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</si>
  <si>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</si>
  <si>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</si>
  <si>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</si>
  <si>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</si>
  <si>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</si>
  <si>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</si>
  <si>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</si>
  <si>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</si>
  <si>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</si>
  <si>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</si>
  <si>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</si>
  <si>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</si>
  <si>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</si>
  <si>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</si>
  <si>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</si>
  <si>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</si>
  <si>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</si>
  <si>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</si>
  <si>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</si>
  <si>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</si>
  <si>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</si>
  <si>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</si>
  <si>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</si>
  <si>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</si>
  <si>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</si>
  <si>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</si>
  <si>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</si>
  <si>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</si>
  <si>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</si>
  <si>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</si>
  <si>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</si>
  <si>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</si>
  <si>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</si>
  <si>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</si>
  <si>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</si>
  <si>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</si>
  <si>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</si>
  <si>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</si>
  <si>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</si>
  <si>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</si>
  <si>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</si>
  <si>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</si>
  <si>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</si>
  <si>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</si>
  <si>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</si>
  <si>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</si>
  <si>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</si>
  <si>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</si>
  <si>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</si>
  <si>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</si>
  <si>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</si>
  <si>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</si>
  <si>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</si>
  <si>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</si>
  <si>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</si>
  <si>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</si>
  <si>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</si>
  <si>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</si>
  <si>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</si>
  <si>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</si>
  <si>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</si>
  <si>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</si>
  <si>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</si>
  <si>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</si>
  <si>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</si>
  <si>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</si>
  <si>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</si>
  <si>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</si>
  <si>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</si>
  <si>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</si>
  <si>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</si>
  <si>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</si>
  <si>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</si>
  <si>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</si>
  <si>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</si>
  <si>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</si>
  <si>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</si>
  <si>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</si>
  <si>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</si>
  <si>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</si>
  <si>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</si>
  <si>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</si>
  <si>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</si>
  <si>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</si>
  <si>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</si>
  <si>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</si>
  <si>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</si>
  <si>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</si>
  <si>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</si>
  <si>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</si>
  <si>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</si>
  <si>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</si>
  <si>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</si>
  <si>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</si>
  <si>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</si>
  <si>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</si>
  <si>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</si>
  <si>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</si>
  <si>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</si>
  <si>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</si>
  <si>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</si>
  <si>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</si>
  <si>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</si>
  <si>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</si>
  <si>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</si>
  <si>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</si>
  <si>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</si>
  <si>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</si>
  <si>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</si>
  <si>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</si>
  <si>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</si>
  <si>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</si>
  <si>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</si>
  <si>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</si>
  <si>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</si>
  <si>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</si>
  <si>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</si>
  <si>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</si>
  <si>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</si>
  <si>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</si>
  <si>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</si>
  <si>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</si>
  <si>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</si>
  <si>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</si>
  <si>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</si>
  <si>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</si>
  <si>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</si>
  <si>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</si>
  <si>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</si>
  <si>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</si>
  <si>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</si>
  <si>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</si>
  <si>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</si>
  <si>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</si>
  <si>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</si>
  <si>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</si>
  <si>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</si>
  <si>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</si>
  <si>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</si>
  <si>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</si>
  <si>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</si>
  <si>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</si>
  <si>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</si>
  <si>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</si>
  <si>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</si>
  <si>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</si>
  <si>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</si>
  <si>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</si>
  <si>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</si>
  <si>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</si>
  <si>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</si>
  <si>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</si>
  <si>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</si>
  <si>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</si>
  <si>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</si>
  <si>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</si>
  <si>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</si>
  <si>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</si>
  <si>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</si>
  <si>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</si>
  <si>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</si>
  <si>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</si>
  <si>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</si>
  <si>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</si>
  <si>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</si>
  <si>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</si>
  <si>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</si>
  <si>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</si>
  <si>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</si>
  <si>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</si>
  <si>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</si>
  <si>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</si>
  <si>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</si>
  <si>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</si>
  <si>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</si>
  <si>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</si>
  <si>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</si>
  <si>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</si>
  <si>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</si>
  <si>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</si>
  <si>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</si>
  <si>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</si>
  <si>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</si>
  <si>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</si>
  <si>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</si>
  <si>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</si>
  <si>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</si>
  <si>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</si>
  <si>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</si>
  <si>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</si>
  <si>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</si>
  <si>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</si>
  <si>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</si>
  <si>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</si>
  <si>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</si>
  <si>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</si>
  <si>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</si>
  <si>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</si>
  <si>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</si>
  <si>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</si>
  <si>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</si>
  <si>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</si>
  <si>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</si>
  <si>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</si>
  <si>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</si>
  <si>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</si>
  <si>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</si>
  <si>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</si>
  <si>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</si>
  <si>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</si>
  <si>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</si>
  <si>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</si>
  <si>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</si>
  <si>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</si>
  <si>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</si>
  <si>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</si>
  <si>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</si>
  <si>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</si>
  <si>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</si>
  <si>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</si>
  <si>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</si>
  <si>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</si>
  <si>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</si>
  <si>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</si>
  <si>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</si>
  <si>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</si>
  <si>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</si>
  <si>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</si>
  <si>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</si>
  <si>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</si>
  <si>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</si>
  <si>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</si>
  <si>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</si>
  <si>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</si>
  <si>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</si>
  <si>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</si>
  <si>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</si>
  <si>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</si>
  <si>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</si>
  <si>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</si>
  <si>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</si>
  <si>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</si>
  <si>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</si>
  <si>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</si>
  <si>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</si>
  <si>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</si>
  <si>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</si>
  <si>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</si>
  <si>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</si>
  <si>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</si>
  <si>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</si>
  <si>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</si>
  <si>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</si>
  <si>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</si>
  <si>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</si>
  <si>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</si>
  <si>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</si>
  <si>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</si>
  <si>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</si>
  <si>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</si>
  <si>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</si>
  <si>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</si>
  <si>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</si>
  <si>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</si>
  <si>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</si>
  <si>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</si>
  <si>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</si>
  <si>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</si>
  <si>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</si>
  <si>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</si>
  <si>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</si>
  <si>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</si>
  <si>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</si>
  <si>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</si>
  <si>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</si>
  <si>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</si>
  <si>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</si>
  <si>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</si>
  <si>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</si>
  <si>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</si>
  <si>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</si>
  <si>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</si>
  <si>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</si>
  <si>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</si>
  <si>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</si>
  <si>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</si>
  <si>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</si>
  <si>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</si>
  <si>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</si>
  <si>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</si>
  <si>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</si>
  <si>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</si>
  <si>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</si>
  <si>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</si>
  <si>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</si>
  <si>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</si>
  <si>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</si>
  <si>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</si>
  <si>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</si>
  <si>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</si>
  <si>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</si>
  <si>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</si>
  <si>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</si>
  <si>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</si>
  <si>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</si>
  <si>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</si>
  <si>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</si>
  <si>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</si>
  <si>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</si>
  <si>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</si>
  <si>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</si>
  <si>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</si>
  <si>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</si>
  <si>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</si>
  <si>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</si>
  <si>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</si>
  <si>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</si>
  <si>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</si>
  <si>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</si>
  <si>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</si>
  <si>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</si>
  <si>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</si>
  <si>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</si>
  <si>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</si>
  <si>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</si>
  <si>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</si>
  <si>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</si>
  <si>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</si>
  <si>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</si>
  <si>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</si>
  <si>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</si>
  <si>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</si>
  <si>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</si>
  <si>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</si>
  <si>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</si>
  <si>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</si>
  <si>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</si>
  <si>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</si>
  <si>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</si>
  <si>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</si>
  <si>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</si>
  <si>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</si>
  <si>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</si>
  <si>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</si>
  <si>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</si>
  <si>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</si>
  <si>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</si>
  <si>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</si>
  <si>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</si>
  <si>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</si>
  <si>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</si>
  <si>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</si>
  <si>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</si>
  <si>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</si>
  <si>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</si>
  <si>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</si>
  <si>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</si>
  <si>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</si>
  <si>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</si>
  <si>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</si>
  <si>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</si>
  <si>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</si>
  <si>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</si>
  <si>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</si>
  <si>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</si>
  <si>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</si>
  <si>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</si>
  <si>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</si>
  <si>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</si>
  <si>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</si>
  <si>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</si>
  <si>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</si>
  <si>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</si>
  <si>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</si>
  <si>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</si>
  <si>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</si>
  <si>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</si>
  <si>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</si>
  <si>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</si>
  <si>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</si>
  <si>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</si>
  <si>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</si>
  <si>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</si>
  <si>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</si>
  <si>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</si>
  <si>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</si>
  <si>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</si>
  <si>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</si>
  <si>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</si>
  <si>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</si>
  <si>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</si>
  <si>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</si>
  <si>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</si>
  <si>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</si>
  <si>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</si>
  <si>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</si>
  <si>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</si>
  <si>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</si>
  <si>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</si>
  <si>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</si>
  <si>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</si>
  <si>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</si>
  <si>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</si>
  <si>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</si>
  <si>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</si>
  <si>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</si>
  <si>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</si>
  <si>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</si>
  <si>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</si>
  <si>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</si>
  <si>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</si>
  <si>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</si>
  <si>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</si>
  <si>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</si>
  <si>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</si>
  <si>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</si>
  <si>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</si>
  <si>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</si>
  <si>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</si>
  <si>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</si>
  <si>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</si>
  <si>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</si>
  <si>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</si>
  <si>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</si>
  <si>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</si>
  <si>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</si>
  <si>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</si>
  <si>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</si>
  <si>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</si>
  <si>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</si>
  <si>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</si>
  <si>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</si>
  <si>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</si>
  <si>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</si>
  <si>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</si>
  <si>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</si>
  <si>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</si>
  <si>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</si>
  <si>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</si>
  <si>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</si>
  <si>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</si>
  <si>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</si>
  <si>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</si>
  <si>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</si>
  <si>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</si>
  <si>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</si>
  <si>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</si>
  <si>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</si>
  <si>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</si>
  <si>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</si>
  <si>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</si>
  <si>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</si>
  <si>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</si>
  <si>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</si>
  <si>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</si>
  <si>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</si>
  <si>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</si>
  <si>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</si>
  <si>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</si>
  <si>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</si>
  <si>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</si>
  <si>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</si>
  <si>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</si>
  <si>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</si>
  <si>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</si>
  <si>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</si>
  <si>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</si>
  <si>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</si>
  <si>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</si>
  <si>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</si>
  <si>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</si>
  <si>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</si>
  <si>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</si>
  <si>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</si>
  <si>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</si>
  <si>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</si>
  <si>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</si>
  <si>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</si>
  <si>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</si>
  <si>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</si>
  <si>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</si>
  <si>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</si>
  <si>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</si>
  <si>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</si>
  <si>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</si>
  <si>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</si>
  <si>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</si>
  <si>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</si>
  <si>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</si>
  <si>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</si>
  <si>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</si>
  <si>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</si>
  <si>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</si>
  <si>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</si>
  <si>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</si>
  <si>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</si>
  <si>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</si>
  <si>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</si>
  <si>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</si>
  <si>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</si>
  <si>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</si>
  <si>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</si>
  <si>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</si>
  <si>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</si>
  <si>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</si>
  <si>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</si>
  <si>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</si>
  <si>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</si>
  <si>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</si>
  <si>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</si>
  <si>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</si>
  <si>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</si>
  <si>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</si>
  <si>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</si>
  <si>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</si>
  <si>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</si>
  <si>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</si>
  <si>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</si>
  <si>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</si>
  <si>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</si>
  <si>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</si>
  <si>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</si>
  <si>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</si>
  <si>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</si>
  <si>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</si>
  <si>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</si>
  <si>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</si>
  <si>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</si>
  <si>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</si>
  <si>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</si>
  <si>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</si>
  <si>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</si>
  <si>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</si>
  <si>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</si>
  <si>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</si>
  <si>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</si>
  <si>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</si>
  <si>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</si>
  <si>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</si>
  <si>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</si>
  <si>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</si>
  <si>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</si>
  <si>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</si>
  <si>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</si>
  <si>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</si>
  <si>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</si>
  <si>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</si>
  <si>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</si>
  <si>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</si>
  <si>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</si>
  <si>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</si>
  <si>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</si>
  <si>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</si>
  <si>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</si>
  <si>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</si>
  <si>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</si>
  <si>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</si>
  <si>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</si>
  <si>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</si>
  <si>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</si>
  <si>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</si>
  <si>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</si>
  <si>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</si>
  <si>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</si>
  <si>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</si>
  <si>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</si>
  <si>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</si>
  <si>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</si>
  <si>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</si>
  <si>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</si>
  <si>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</si>
  <si>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</si>
  <si>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</si>
  <si>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</si>
  <si>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</si>
  <si>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</si>
  <si>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</si>
  <si>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</si>
  <si>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</si>
  <si>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</si>
  <si>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</si>
  <si>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</si>
  <si>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</si>
  <si>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</si>
  <si>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</si>
  <si>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</si>
  <si>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</si>
  <si>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</si>
  <si>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</si>
  <si>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</si>
  <si>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</si>
  <si>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</si>
  <si>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</si>
  <si>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</si>
  <si>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</si>
  <si>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</si>
  <si>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</si>
  <si>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</si>
  <si>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</si>
  <si>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</si>
  <si>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</si>
  <si>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</si>
  <si>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</si>
  <si>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</si>
  <si>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</si>
  <si>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</si>
  <si>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</si>
  <si>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</si>
  <si>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</si>
  <si>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</si>
  <si>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</si>
  <si>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</si>
  <si>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</si>
  <si>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</si>
  <si>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</si>
  <si>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</si>
  <si>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</si>
  <si>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</si>
  <si>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</si>
  <si>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</si>
  <si>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</si>
  <si>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</si>
  <si>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</si>
  <si>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</si>
  <si>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</si>
  <si>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</si>
  <si>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</si>
  <si>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</si>
  <si>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</si>
  <si>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</si>
  <si>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</si>
  <si>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</si>
  <si>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</si>
  <si>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</si>
  <si>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</si>
  <si>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</si>
  <si>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</si>
  <si>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</si>
  <si>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</si>
  <si>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</si>
  <si>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</si>
  <si>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</si>
  <si>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</si>
  <si>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</si>
  <si>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</si>
  <si>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</si>
  <si>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</si>
  <si>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</si>
  <si>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</si>
  <si>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</si>
  <si>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</si>
  <si>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</si>
  <si>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</si>
  <si>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</si>
  <si>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</si>
  <si>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</si>
  <si>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</si>
  <si>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</si>
  <si>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</si>
  <si>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</si>
  <si>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</si>
  <si>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</si>
  <si>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</si>
  <si>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</si>
  <si>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</si>
  <si>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</si>
  <si>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</si>
  <si>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</si>
  <si>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</si>
  <si>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</si>
  <si>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</si>
  <si>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</si>
  <si>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</si>
  <si>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</si>
  <si>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</si>
  <si>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</si>
  <si>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</si>
  <si>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</si>
  <si>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</si>
  <si>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</si>
  <si>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</si>
  <si>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</si>
  <si>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</si>
  <si>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</si>
  <si>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</si>
  <si>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</si>
  <si>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</si>
  <si>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</si>
  <si>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</si>
  <si>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</si>
  <si>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</si>
  <si>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</si>
  <si>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</si>
  <si>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</si>
  <si>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</si>
  <si>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</si>
  <si>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</si>
  <si>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</si>
  <si>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</si>
  <si>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</si>
  <si>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</si>
  <si>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</si>
  <si>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</si>
  <si>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</si>
  <si>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</si>
  <si>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</si>
  <si>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</si>
  <si>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</si>
  <si>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</si>
  <si>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</si>
  <si>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</si>
  <si>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</si>
  <si>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</si>
  <si>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</si>
  <si>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</si>
  <si>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</si>
  <si>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</si>
  <si>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</si>
  <si>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</si>
  <si>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</si>
  <si>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</si>
  <si>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</si>
  <si>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</si>
  <si>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</si>
  <si>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</si>
  <si>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</si>
  <si>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</si>
  <si>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</si>
  <si>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</si>
  <si>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</si>
  <si>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</si>
  <si>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</si>
  <si>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</si>
  <si>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</si>
  <si>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</si>
  <si>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</si>
  <si>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</si>
  <si>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</si>
  <si>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</si>
  <si>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</si>
  <si>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</si>
  <si>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</si>
  <si>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</si>
  <si>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</si>
  <si>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</si>
  <si>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</si>
  <si>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</si>
  <si>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</si>
  <si>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</si>
  <si>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</si>
  <si>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</si>
  <si>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</si>
  <si>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</si>
  <si>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</si>
  <si>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</si>
  <si>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</si>
  <si>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</si>
  <si>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</si>
  <si>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</si>
  <si>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</si>
  <si>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</si>
  <si>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</si>
  <si>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</si>
  <si>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</si>
  <si>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</si>
  <si>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</si>
  <si>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</si>
  <si>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</si>
  <si>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</si>
  <si>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</si>
  <si>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</si>
  <si>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</si>
  <si>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</si>
  <si>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</si>
  <si>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</si>
  <si>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</si>
  <si>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</si>
  <si>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</si>
  <si>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</si>
  <si>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</si>
  <si>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</si>
  <si>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</si>
  <si>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</si>
  <si>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</si>
  <si>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</si>
  <si>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</si>
  <si>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</si>
  <si>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</si>
  <si>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</si>
  <si>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</si>
  <si>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</si>
  <si>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</si>
  <si>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</si>
  <si>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</si>
  <si>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</si>
  <si>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</si>
  <si>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</si>
  <si>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</si>
  <si>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</si>
  <si>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</si>
  <si>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</si>
  <si>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</si>
  <si>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</si>
  <si>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</si>
  <si>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</si>
  <si>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</si>
  <si>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</si>
  <si>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</si>
  <si>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</si>
  <si>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</si>
  <si>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</si>
  <si>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</si>
  <si>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</si>
  <si>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</si>
  <si>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</si>
  <si>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</si>
  <si>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</si>
  <si>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</si>
  <si>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</si>
  <si>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</si>
  <si>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</si>
  <si>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</si>
  <si>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</si>
  <si>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</si>
  <si>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</si>
  <si>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</si>
  <si>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</si>
  <si>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</si>
  <si>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</si>
  <si>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</si>
  <si>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</si>
  <si>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</si>
  <si>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</si>
  <si>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</si>
  <si>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</si>
  <si>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</si>
  <si>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</si>
  <si>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</si>
  <si>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</si>
  <si>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</si>
  <si>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</si>
  <si>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</si>
  <si>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</si>
  <si>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</si>
  <si>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</si>
  <si>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</si>
  <si>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</si>
  <si>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</si>
  <si>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</si>
  <si>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</si>
  <si>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</si>
  <si>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</si>
  <si>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</si>
  <si>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</si>
  <si>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</si>
  <si>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</si>
  <si>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</si>
  <si>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</si>
  <si>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</si>
  <si>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</si>
  <si>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</si>
  <si>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</si>
  <si>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</si>
  <si>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</si>
  <si>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</si>
  <si>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</si>
  <si>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</si>
  <si>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</si>
  <si>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</si>
  <si>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</si>
  <si>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</si>
  <si>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</si>
  <si>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</si>
  <si>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</si>
  <si>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</si>
  <si>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</si>
  <si>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</si>
  <si>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</si>
  <si>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</si>
  <si>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</si>
  <si>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</si>
  <si>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</si>
  <si>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</si>
  <si>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</si>
  <si>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</si>
  <si>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</si>
  <si>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</si>
  <si>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</si>
  <si>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</si>
  <si>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</si>
  <si>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</si>
  <si>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</si>
  <si>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</si>
  <si>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</si>
  <si>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</si>
  <si>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</si>
  <si>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</si>
  <si>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</si>
  <si>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</si>
  <si>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</si>
  <si>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</si>
  <si>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</si>
  <si>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</si>
  <si>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</si>
  <si>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</si>
  <si>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</si>
  <si>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</si>
  <si>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</si>
  <si>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</si>
  <si>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</si>
  <si>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</si>
  <si>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</si>
  <si>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</si>
  <si>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</si>
  <si>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</si>
  <si>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</si>
  <si>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</si>
  <si>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</si>
  <si>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</si>
  <si>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</si>
  <si>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</si>
  <si>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</si>
  <si>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</si>
  <si>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</si>
  <si>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</si>
  <si>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</si>
  <si>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</si>
  <si>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</si>
  <si>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</si>
  <si>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</si>
  <si>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</si>
  <si>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</si>
  <si>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</si>
  <si>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</si>
  <si>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</si>
  <si>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</si>
  <si>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</si>
  <si>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</si>
  <si>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</si>
  <si>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</si>
  <si>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</si>
  <si>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</si>
  <si>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</si>
  <si>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</si>
  <si>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</si>
  <si>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</si>
  <si>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</si>
  <si>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</si>
  <si>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</si>
  <si>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</si>
  <si>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</si>
  <si>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</si>
  <si>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</si>
  <si>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</si>
  <si>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</si>
  <si>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</si>
  <si>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</si>
  <si>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</si>
  <si>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</si>
  <si>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</si>
  <si>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</si>
  <si>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</si>
  <si>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</si>
  <si>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</si>
  <si>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</si>
  <si>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</si>
  <si>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</si>
  <si>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</si>
  <si>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</si>
  <si>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</si>
  <si>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</si>
  <si>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</si>
  <si>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</si>
  <si>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</si>
  <si>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</si>
  <si>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</si>
  <si>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</si>
  <si>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</si>
  <si>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</si>
  <si>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</si>
  <si>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</si>
  <si>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</si>
  <si>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</si>
  <si>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</si>
  <si>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</si>
  <si>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</si>
  <si>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</si>
  <si>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</si>
  <si>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</si>
  <si>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</si>
  <si>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</si>
  <si>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</si>
  <si>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</si>
  <si>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</si>
  <si>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</si>
  <si>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</si>
  <si>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</si>
  <si>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</si>
  <si>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</si>
  <si>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</si>
  <si>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</si>
  <si>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</si>
  <si>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</si>
  <si>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</si>
  <si>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</si>
  <si>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</si>
  <si>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</si>
  <si>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</si>
  <si>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</si>
  <si>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</si>
  <si>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</si>
  <si>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</si>
  <si>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</si>
  <si>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</si>
  <si>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</si>
  <si>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</si>
  <si>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</si>
  <si>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</si>
  <si>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</si>
  <si>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</si>
  <si>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</si>
  <si>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</si>
  <si>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</si>
  <si>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</si>
  <si>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</si>
  <si>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</si>
  <si>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</si>
  <si>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</si>
  <si>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</si>
  <si>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</si>
  <si>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</si>
  <si>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</si>
  <si>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</si>
  <si>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</si>
  <si>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</si>
  <si>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</si>
  <si>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</si>
  <si>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</si>
  <si>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</si>
  <si>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</si>
  <si>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</si>
  <si>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</si>
  <si>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</si>
  <si>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</si>
  <si>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</si>
  <si>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</si>
  <si>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</si>
  <si>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</si>
  <si>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</si>
  <si>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</si>
  <si>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</si>
  <si>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</si>
  <si>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</si>
  <si>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</si>
  <si>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</si>
  <si>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</si>
  <si>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</si>
  <si>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</si>
  <si>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</si>
  <si>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</si>
  <si>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</si>
  <si>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</si>
  <si>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</si>
  <si>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</si>
  <si>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</si>
  <si>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</si>
  <si>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</si>
  <si>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</si>
  <si>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</si>
  <si>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</si>
  <si>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</si>
  <si>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</si>
  <si>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</si>
  <si>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</si>
  <si>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</si>
  <si>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</si>
  <si>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</si>
  <si>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</si>
  <si>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</si>
  <si>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</si>
  <si>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</si>
  <si>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</si>
  <si>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</si>
  <si>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</si>
  <si>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</si>
  <si>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</si>
  <si>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</si>
  <si>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</si>
  <si>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</si>
  <si>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</si>
  <si>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</si>
  <si>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</si>
  <si>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</si>
  <si>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</si>
  <si>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</si>
  <si>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</si>
  <si>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</si>
  <si>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</si>
  <si>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</si>
  <si>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</si>
  <si>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</si>
  <si>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</si>
  <si>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</si>
  <si>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</si>
  <si>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</si>
  <si>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</si>
  <si>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</si>
  <si>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</si>
  <si>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</si>
  <si>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</si>
  <si>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</si>
  <si>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</si>
  <si>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</si>
  <si>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</si>
  <si>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</si>
  <si>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</si>
  <si>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</si>
  <si>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</si>
  <si>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</si>
  <si>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</si>
  <si>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</si>
  <si>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</si>
  <si>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</si>
  <si>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</si>
  <si>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</si>
  <si>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</si>
  <si>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</si>
  <si>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</si>
  <si>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</si>
  <si>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</si>
  <si>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</si>
  <si>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</si>
  <si>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</si>
  <si>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</si>
  <si>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</si>
  <si>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</si>
  <si>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</si>
  <si>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</si>
  <si>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</si>
  <si>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</si>
  <si>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</si>
  <si>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</si>
  <si>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</si>
  <si>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</si>
  <si>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</si>
  <si>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</si>
  <si>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</si>
  <si>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</si>
  <si>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</si>
  <si>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</si>
  <si>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</si>
  <si>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</si>
  <si>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</si>
  <si>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</si>
  <si>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</si>
  <si>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</si>
  <si>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</si>
  <si>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</si>
  <si>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</si>
  <si>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</si>
  <si>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</si>
  <si>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</si>
  <si>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</si>
  <si>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</si>
  <si>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</si>
  <si>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</si>
  <si>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</si>
  <si>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</si>
  <si>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</si>
  <si>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</si>
  <si>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</si>
  <si>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</si>
  <si>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</si>
  <si>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</si>
  <si>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</si>
  <si>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</si>
  <si>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</si>
  <si>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</si>
  <si>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</si>
  <si>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</si>
  <si>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</si>
  <si>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</si>
  <si>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</si>
  <si>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</si>
  <si>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</si>
  <si>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</si>
  <si>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</si>
  <si>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</si>
  <si>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</si>
  <si>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</si>
  <si>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</si>
  <si>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</si>
  <si>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</si>
  <si>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</si>
  <si>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</si>
  <si>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</si>
  <si>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</si>
  <si>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</si>
  <si>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</si>
  <si>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</si>
  <si>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</si>
  <si>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</si>
  <si>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</si>
  <si>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</si>
  <si>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</si>
  <si>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</si>
  <si>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</si>
  <si>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</si>
  <si>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</si>
  <si>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</si>
  <si>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</si>
  <si>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</si>
  <si>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</si>
  <si>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</si>
  <si>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</si>
  <si>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</si>
  <si>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</si>
  <si>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</si>
  <si>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</si>
  <si>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</si>
  <si>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</si>
  <si>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</si>
  <si>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</si>
  <si>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</si>
  <si>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</si>
  <si>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</si>
  <si>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</si>
  <si>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</si>
  <si>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</si>
  <si>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</si>
  <si>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</si>
  <si>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</si>
  <si>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</si>
  <si>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</si>
  <si>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</si>
  <si>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</si>
  <si>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</si>
  <si>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</si>
  <si>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</si>
  <si>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</si>
  <si>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</si>
  <si>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</si>
  <si>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</si>
  <si>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</si>
  <si>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</si>
  <si>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</si>
  <si>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</si>
  <si>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</si>
  <si>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</si>
  <si>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</si>
  <si>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</si>
  <si>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</si>
  <si>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</si>
  <si>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</si>
  <si>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</si>
  <si>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</si>
  <si>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</si>
  <si>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</si>
  <si>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</si>
  <si>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</si>
  <si>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</si>
  <si>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</si>
  <si>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</si>
  <si>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</si>
  <si>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</si>
  <si>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</si>
  <si>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</si>
  <si>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</si>
  <si>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</si>
  <si>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</si>
  <si>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</si>
  <si>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</si>
  <si>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</si>
  <si>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</si>
  <si>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</si>
  <si>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</si>
  <si>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</si>
  <si>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</si>
  <si>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</si>
  <si>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</si>
  <si>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</si>
  <si>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</si>
  <si>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</si>
  <si>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</si>
  <si>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</si>
  <si>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</si>
  <si>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</si>
  <si>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</si>
  <si>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</si>
  <si>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</si>
  <si>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</si>
  <si>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</si>
  <si>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</si>
  <si>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</si>
  <si>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</si>
  <si>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</si>
  <si>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</si>
  <si>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</si>
  <si>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</si>
  <si>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</si>
  <si>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</si>
  <si>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</si>
  <si>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</si>
  <si>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</si>
  <si>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</si>
  <si>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</si>
  <si>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</si>
  <si>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</si>
  <si>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</si>
  <si>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</si>
  <si>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</si>
  <si>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</si>
  <si>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</si>
  <si>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</si>
  <si>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</si>
  <si>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</si>
  <si>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</si>
  <si>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</si>
  <si>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</si>
  <si>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</si>
  <si>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</si>
  <si>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</si>
  <si>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</si>
  <si>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</si>
  <si>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</si>
  <si>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</si>
  <si>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</si>
  <si>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</si>
  <si>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</si>
  <si>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</si>
  <si>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</si>
  <si>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</si>
  <si>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</si>
  <si>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</si>
  <si>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</si>
  <si>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</si>
  <si>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</si>
  <si>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</si>
  <si>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</si>
  <si>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</si>
  <si>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</si>
  <si>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</si>
  <si>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</si>
  <si>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</si>
  <si>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</si>
  <si>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</si>
  <si>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</si>
  <si>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</si>
  <si>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</si>
  <si>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</si>
  <si>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</si>
  <si>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</si>
  <si>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</si>
  <si>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</si>
  <si>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</si>
  <si>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</si>
  <si>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</si>
  <si>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</si>
  <si>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</si>
  <si>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</si>
  <si>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</si>
  <si>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</si>
  <si>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</si>
  <si>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</si>
  <si>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</si>
  <si>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</si>
  <si>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</si>
  <si>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</si>
  <si>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</si>
  <si>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</si>
  <si>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</si>
  <si>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</si>
  <si>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</si>
  <si>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</si>
  <si>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</si>
  <si>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</si>
  <si>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</si>
  <si>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</si>
  <si>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</si>
  <si>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</si>
  <si>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</si>
  <si>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</si>
  <si>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</si>
  <si>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</si>
  <si>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</si>
  <si>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</si>
  <si>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</si>
  <si>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</si>
  <si>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</si>
  <si>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</si>
  <si>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</si>
  <si>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</si>
  <si>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</si>
  <si>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</si>
  <si>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</si>
  <si>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</si>
  <si>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</si>
  <si>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</si>
  <si>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</si>
  <si>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</si>
  <si>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</si>
  <si>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</si>
  <si>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</si>
  <si>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</si>
  <si>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</si>
  <si>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</si>
  <si>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</si>
  <si>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</si>
  <si>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</si>
  <si>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</si>
  <si>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</si>
  <si>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</si>
  <si>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</si>
  <si>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</si>
  <si>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</si>
  <si>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</si>
  <si>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</si>
  <si>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</si>
  <si>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</si>
  <si>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</si>
  <si>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</si>
  <si>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</si>
  <si>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</si>
  <si>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</si>
  <si>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</si>
  <si>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</si>
  <si>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</si>
  <si>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</si>
  <si>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</si>
  <si>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</si>
  <si>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</si>
  <si>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</si>
  <si>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</si>
  <si>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</si>
  <si>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</si>
  <si>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</si>
  <si>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</si>
  <si>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</si>
  <si>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</si>
  <si>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</si>
  <si>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</si>
  <si>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</si>
  <si>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</si>
  <si>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</si>
  <si>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</si>
  <si>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</si>
  <si>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</si>
  <si>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</si>
  <si>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</si>
  <si>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</si>
  <si>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</si>
  <si>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</si>
  <si>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</si>
  <si>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</si>
  <si>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</si>
  <si>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</si>
  <si>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</si>
  <si>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</si>
  <si>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</si>
  <si>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</si>
  <si>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</si>
  <si>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</si>
  <si>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</si>
  <si>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</si>
  <si>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</si>
  <si>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</si>
  <si>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</si>
  <si>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</si>
  <si>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</si>
  <si>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</si>
  <si>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</si>
  <si>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</si>
  <si>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</si>
  <si>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</si>
  <si>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</si>
  <si>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</si>
  <si>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</si>
  <si>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</si>
  <si>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</si>
  <si>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</si>
  <si>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</si>
  <si>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</si>
  <si>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</si>
  <si>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</si>
  <si>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</si>
  <si>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</si>
  <si>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</si>
  <si>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</si>
  <si>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</si>
  <si>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</si>
  <si>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</si>
  <si>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</si>
  <si>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</si>
  <si>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</si>
  <si>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</si>
  <si>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</si>
  <si>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</si>
  <si>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</si>
  <si>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</si>
  <si>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</si>
  <si>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</si>
  <si>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</si>
  <si>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</si>
  <si>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</si>
  <si>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</si>
  <si>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</si>
  <si>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</si>
  <si>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</si>
  <si>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</si>
  <si>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</si>
  <si>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</si>
  <si>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</si>
  <si>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</si>
  <si>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</si>
  <si>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</si>
  <si>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</si>
  <si>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</si>
  <si>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</si>
  <si>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</si>
  <si>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</si>
  <si>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</si>
  <si>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</si>
  <si>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</si>
  <si>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</si>
  <si>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</si>
  <si>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</si>
  <si>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</si>
  <si>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</si>
  <si>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</si>
  <si>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</si>
  <si>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</si>
  <si>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</si>
  <si>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</si>
  <si>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</si>
  <si>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</si>
  <si>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</si>
  <si>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</si>
  <si>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</si>
  <si>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</si>
  <si>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</si>
  <si>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</si>
  <si>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</si>
  <si>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</si>
  <si>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</si>
  <si>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</si>
  <si>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</si>
  <si>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</si>
  <si>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</si>
  <si>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</si>
  <si>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</si>
  <si>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</si>
  <si>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</si>
  <si>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</si>
  <si>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</si>
  <si>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</si>
  <si>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</si>
  <si>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</si>
  <si>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</si>
  <si>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</si>
  <si>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</si>
  <si>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</si>
  <si>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</si>
  <si>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</si>
  <si>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</si>
  <si>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</si>
  <si>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</si>
  <si>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</si>
  <si>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</si>
  <si>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</si>
  <si>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</si>
  <si>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</si>
  <si>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</si>
  <si>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</si>
  <si>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</si>
  <si>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</si>
  <si>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</si>
  <si>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</si>
  <si>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</si>
  <si>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</si>
  <si>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</si>
  <si>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</si>
  <si>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</si>
  <si>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</si>
  <si>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</si>
  <si>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</si>
  <si>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</si>
  <si>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</si>
  <si>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</si>
  <si>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</si>
  <si>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</si>
  <si>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</si>
  <si>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</si>
  <si>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</si>
  <si>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</si>
  <si>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</si>
  <si>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</si>
  <si>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</si>
  <si>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</si>
  <si>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</si>
  <si>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</si>
  <si>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</si>
  <si>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</si>
  <si>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</si>
  <si>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</si>
  <si>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</si>
  <si>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</si>
  <si>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</si>
  <si>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</si>
  <si>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</si>
  <si>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</si>
  <si>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</si>
  <si>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</si>
  <si>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</si>
  <si>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</si>
  <si>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</si>
  <si>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</si>
  <si>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</si>
  <si>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</si>
  <si>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</si>
  <si>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</si>
  <si>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</si>
  <si>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</si>
  <si>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</si>
  <si>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</si>
  <si>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</si>
  <si>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</si>
  <si>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</si>
  <si>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</si>
  <si>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</si>
  <si>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</si>
  <si>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</si>
  <si>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</si>
  <si>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</si>
  <si>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</si>
  <si>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</si>
  <si>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</si>
  <si>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</si>
  <si>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</si>
  <si>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</si>
  <si>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</si>
  <si>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</si>
  <si>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</si>
  <si>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</si>
  <si>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</si>
  <si>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</si>
  <si>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</si>
  <si>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</si>
  <si>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</si>
  <si>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</si>
  <si>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</si>
  <si>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</si>
  <si>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</si>
  <si>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</si>
  <si>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</si>
  <si>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</si>
  <si>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</si>
  <si>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</si>
  <si>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</si>
  <si>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</si>
  <si>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</si>
  <si>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</si>
  <si>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</si>
  <si>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</si>
  <si>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</si>
  <si>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</si>
  <si>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</si>
  <si>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</si>
  <si>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</si>
  <si>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</si>
  <si>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</si>
  <si>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</si>
  <si>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</si>
  <si>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</si>
  <si>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</si>
  <si>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</si>
  <si>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</si>
  <si>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</si>
  <si>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</si>
  <si>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</si>
  <si>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</si>
  <si>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</si>
  <si>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</si>
  <si>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</si>
  <si>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</si>
  <si>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</si>
  <si>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</si>
  <si>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</si>
  <si>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</si>
  <si>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</si>
  <si>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</si>
  <si>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</si>
  <si>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</si>
  <si>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</si>
  <si>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</si>
  <si>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</si>
  <si>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</si>
  <si>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</si>
  <si>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</si>
  <si>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</si>
  <si>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</si>
  <si>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</si>
  <si>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</si>
  <si>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</si>
  <si>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</si>
  <si>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</si>
  <si>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</si>
  <si>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</si>
  <si>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</si>
  <si>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</si>
  <si>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</si>
  <si>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</si>
  <si>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</si>
  <si>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</si>
  <si>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</si>
  <si>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</si>
  <si>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</si>
  <si>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</si>
  <si>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</si>
  <si>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</si>
  <si>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</si>
  <si>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</si>
  <si>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</si>
  <si>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</si>
  <si>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</si>
  <si>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</si>
  <si>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</si>
  <si>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</si>
  <si>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</si>
  <si>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</si>
  <si>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</si>
  <si>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</si>
  <si>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</si>
  <si>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</si>
  <si>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</si>
  <si>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</si>
  <si>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</si>
  <si>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</si>
  <si>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</si>
  <si>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</si>
  <si>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</si>
  <si>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</si>
  <si>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</si>
  <si>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</si>
  <si>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</si>
  <si>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</si>
  <si>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</si>
  <si>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</si>
  <si>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</si>
  <si>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</si>
  <si>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</si>
  <si>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</si>
  <si>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</si>
  <si>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</si>
  <si>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</si>
  <si>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</si>
  <si>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</si>
  <si>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</si>
  <si>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</si>
  <si>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</si>
  <si>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</si>
  <si>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</si>
  <si>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</si>
  <si>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</si>
  <si>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</si>
  <si>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</si>
  <si>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</si>
  <si>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</si>
  <si>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</si>
  <si>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</si>
  <si>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</si>
  <si>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</si>
  <si>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</si>
  <si>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</si>
  <si>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</si>
  <si>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</si>
  <si>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</si>
  <si>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</si>
  <si>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</si>
  <si>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</si>
  <si>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</si>
  <si>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</si>
  <si>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</si>
  <si>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</si>
  <si>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</si>
  <si>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</si>
  <si>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</si>
  <si>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</si>
  <si>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</si>
  <si>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</si>
  <si>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</si>
  <si>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</si>
  <si>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</si>
  <si>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</si>
  <si>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</si>
  <si>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</si>
  <si>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</si>
  <si>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</si>
  <si>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</si>
  <si>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</si>
  <si>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</si>
  <si>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</si>
  <si>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</si>
  <si>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</si>
  <si>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</si>
  <si>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</si>
  <si>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</si>
  <si>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</si>
  <si>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</si>
  <si>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</si>
  <si>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</si>
  <si>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</si>
  <si>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</si>
  <si>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</si>
  <si>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</si>
  <si>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</si>
  <si>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</si>
  <si>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</si>
  <si>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</si>
  <si>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</si>
  <si>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</si>
  <si>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</si>
  <si>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</si>
  <si>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</si>
  <si>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</si>
  <si>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</si>
  <si>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</si>
  <si>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</si>
  <si>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</si>
  <si>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</si>
  <si>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</si>
  <si>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</si>
  <si>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</si>
  <si>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</si>
  <si>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</si>
  <si>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</si>
  <si>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</si>
  <si>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</si>
  <si>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</si>
  <si>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</si>
  <si>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</si>
  <si>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</si>
  <si>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</si>
  <si>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</si>
  <si>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</si>
  <si>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</si>
  <si>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</si>
  <si>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</si>
  <si>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</si>
  <si>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</si>
  <si>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</si>
  <si>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</si>
  <si>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</si>
  <si>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</si>
  <si>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</si>
  <si>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</si>
  <si>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</si>
  <si>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</si>
  <si>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</si>
  <si>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</si>
  <si>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</si>
  <si>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</si>
  <si>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</si>
  <si>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</si>
  <si>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</si>
  <si>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</si>
  <si>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</si>
  <si>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</si>
  <si>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</si>
  <si>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</si>
  <si>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</si>
  <si>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</si>
  <si>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</si>
  <si>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</si>
  <si>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</si>
  <si>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</si>
  <si>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</si>
  <si>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</si>
  <si>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</si>
  <si>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</si>
  <si>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</si>
  <si>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</si>
  <si>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</si>
  <si>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</si>
  <si>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</si>
  <si>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</si>
  <si>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</si>
  <si>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</si>
  <si>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</si>
  <si>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</si>
  <si>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</si>
  <si>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</si>
  <si>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</si>
  <si>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</si>
  <si>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</si>
  <si>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</si>
  <si>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</si>
  <si>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</si>
  <si>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</si>
  <si>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</si>
  <si>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</si>
  <si>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</si>
  <si>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</si>
  <si>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</si>
  <si>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</si>
  <si>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</si>
  <si>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</si>
  <si>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</si>
  <si>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</si>
  <si>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</si>
  <si>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</si>
  <si>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</si>
  <si>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</si>
  <si>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</si>
  <si>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</si>
  <si>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</si>
  <si>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</si>
  <si>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</si>
  <si>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</si>
  <si>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</si>
  <si>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</si>
  <si>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</si>
  <si>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</si>
  <si>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</si>
  <si>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</si>
  <si>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</si>
  <si>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</si>
  <si>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</si>
  <si>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</si>
  <si>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</si>
  <si>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</si>
  <si>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</si>
  <si>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</si>
  <si>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</si>
  <si>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</si>
  <si>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</si>
  <si>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</si>
  <si>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</si>
  <si>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</si>
  <si>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</si>
  <si>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</si>
  <si>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</si>
  <si>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</si>
  <si>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</si>
  <si>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</si>
  <si>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</si>
  <si>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</si>
  <si>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</si>
  <si>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</si>
  <si>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</si>
  <si>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</si>
  <si>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</si>
  <si>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</si>
  <si>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</si>
  <si>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</si>
  <si>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</si>
  <si>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</si>
  <si>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</si>
  <si>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</si>
  <si>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</si>
  <si>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</si>
  <si>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</si>
  <si>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</si>
  <si>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</si>
  <si>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</si>
  <si>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</si>
  <si>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</si>
  <si>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</si>
  <si>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</si>
  <si>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</si>
  <si>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</si>
  <si>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</si>
  <si>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</si>
  <si>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</si>
  <si>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</si>
  <si>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</si>
  <si>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</si>
  <si>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</si>
  <si>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</si>
  <si>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</si>
  <si>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</si>
  <si>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</si>
  <si>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</si>
  <si>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</si>
  <si>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</si>
  <si>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</si>
  <si>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</si>
  <si>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</si>
  <si>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</si>
  <si>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</si>
  <si>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</si>
  <si>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</si>
  <si>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</si>
  <si>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</si>
  <si>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</si>
  <si>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</si>
  <si>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</si>
  <si>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</si>
  <si>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</si>
  <si>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</si>
  <si>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</si>
  <si>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</si>
  <si>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</si>
  <si>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</si>
  <si>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</si>
  <si>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</si>
  <si>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</si>
  <si>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</si>
  <si>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</si>
  <si>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</si>
  <si>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</si>
  <si>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</si>
  <si>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</si>
  <si>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</si>
  <si>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</si>
  <si>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</si>
  <si>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</si>
  <si>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</si>
  <si>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</si>
  <si>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</si>
  <si>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</si>
  <si>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</si>
  <si>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</si>
  <si>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</si>
  <si>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</si>
  <si>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</si>
  <si>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</si>
  <si>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</si>
  <si>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</si>
  <si>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</si>
  <si>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</si>
  <si>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</si>
  <si>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</si>
  <si>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</si>
  <si>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</si>
  <si>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</si>
  <si>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</si>
  <si>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</si>
  <si>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</si>
  <si>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</si>
  <si>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</si>
  <si>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</si>
  <si>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</si>
  <si>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</si>
  <si>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</si>
  <si>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</si>
  <si>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</si>
  <si>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</si>
  <si>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</si>
  <si>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</si>
  <si>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</si>
  <si>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</si>
  <si>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</si>
  <si>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</si>
  <si>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</si>
  <si>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</si>
  <si>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</si>
  <si>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</si>
  <si>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</si>
  <si>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</si>
  <si>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</si>
  <si>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</si>
  <si>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</si>
  <si>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</si>
  <si>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</si>
  <si>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</si>
  <si>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</si>
  <si>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</si>
  <si>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</si>
  <si>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</si>
  <si>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</si>
  <si>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</si>
  <si>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</si>
  <si>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</si>
  <si>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</si>
  <si>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</si>
  <si>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</si>
  <si>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</si>
  <si>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</si>
  <si>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</si>
  <si>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</si>
  <si>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</si>
  <si>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</si>
  <si>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</si>
  <si>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</si>
  <si>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</si>
  <si>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</si>
  <si>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</si>
  <si>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</si>
  <si>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</si>
  <si>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</si>
  <si>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</si>
  <si>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</si>
  <si>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</si>
  <si>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</si>
  <si>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</si>
  <si>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</si>
  <si>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</si>
  <si>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</si>
  <si>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</si>
  <si>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</si>
  <si>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</si>
  <si>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</si>
  <si>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</si>
  <si>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</si>
  <si>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</si>
  <si>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</si>
  <si>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</si>
  <si>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</si>
  <si>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</si>
  <si>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</si>
  <si>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</si>
  <si>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</si>
  <si>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</si>
  <si>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</si>
  <si>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</si>
  <si>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</si>
  <si>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</si>
  <si>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</si>
  <si>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</si>
  <si>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</si>
  <si>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</si>
  <si>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</si>
  <si>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</si>
  <si>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</si>
  <si>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</si>
  <si>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</si>
  <si>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</si>
  <si>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</si>
  <si>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</si>
  <si>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</si>
  <si>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</si>
  <si>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</si>
  <si>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</si>
  <si>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</si>
  <si>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</si>
  <si>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</si>
  <si>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</si>
  <si>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</si>
  <si>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</si>
  <si>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</si>
  <si>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</si>
  <si>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</si>
  <si>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</si>
  <si>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</si>
  <si>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</si>
  <si>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</si>
  <si>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</si>
  <si>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</si>
  <si>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</si>
  <si>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</si>
  <si>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</si>
  <si>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</si>
  <si>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</si>
  <si>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</si>
  <si>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</si>
  <si>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</si>
  <si>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</si>
  <si>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</si>
  <si>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</si>
  <si>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</si>
  <si>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</si>
  <si>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</si>
  <si>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</si>
  <si>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</si>
  <si>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</si>
  <si>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</si>
  <si>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</si>
  <si>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</si>
  <si>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</si>
  <si>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</si>
  <si>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</si>
  <si>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</si>
  <si>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</si>
  <si>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</si>
  <si>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</si>
  <si>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</si>
  <si>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</si>
  <si>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</si>
  <si>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</si>
  <si>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</si>
  <si>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</si>
  <si>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</si>
  <si>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</si>
  <si>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</si>
  <si>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</si>
  <si>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</si>
  <si>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</si>
  <si>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</si>
  <si>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</si>
  <si>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</si>
  <si>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</si>
  <si>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</si>
  <si>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</si>
  <si>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</si>
  <si>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</si>
  <si>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</si>
  <si>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</si>
  <si>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</si>
  <si>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</si>
  <si>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</si>
  <si>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</si>
  <si>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</si>
  <si>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</si>
  <si>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</si>
  <si>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</si>
  <si>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</si>
  <si>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</si>
  <si>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</si>
  <si>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</si>
  <si>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</si>
  <si>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</si>
  <si>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</si>
  <si>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</si>
  <si>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</si>
  <si>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</si>
  <si>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</si>
  <si>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</si>
  <si>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</si>
  <si>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</si>
  <si>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</si>
  <si>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</si>
  <si>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</si>
  <si>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</si>
  <si>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</si>
  <si>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</si>
  <si>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</si>
  <si>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</si>
  <si>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</si>
  <si>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</si>
  <si>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</si>
  <si>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</si>
  <si>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</si>
  <si>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</si>
  <si>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</si>
  <si>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</si>
  <si>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</si>
  <si>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</si>
  <si>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</si>
  <si>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</si>
  <si>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</si>
  <si>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</si>
  <si>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</si>
  <si>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</si>
  <si>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</si>
  <si>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</si>
  <si>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</si>
  <si>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</si>
  <si>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</si>
  <si>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</si>
  <si>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</si>
  <si>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</si>
  <si>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</si>
  <si>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</si>
  <si>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</si>
  <si>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</si>
  <si>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</si>
  <si>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</si>
  <si>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</si>
  <si>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</si>
  <si>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</si>
  <si>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</si>
  <si>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</si>
  <si>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</si>
  <si>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</si>
  <si>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</si>
  <si>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</si>
  <si>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</si>
  <si>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</si>
  <si>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</si>
  <si>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</si>
  <si>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</si>
  <si>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</si>
  <si>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</si>
  <si>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</si>
  <si>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</si>
  <si>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</si>
  <si>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</si>
  <si>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</si>
  <si>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</si>
  <si>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</si>
  <si>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</si>
  <si>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</si>
  <si>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</si>
  <si>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</si>
  <si>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</si>
  <si>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</si>
  <si>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</si>
  <si>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</si>
  <si>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</si>
  <si>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</si>
  <si>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</si>
  <si>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</si>
  <si>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</si>
  <si>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</si>
  <si>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</si>
  <si>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</si>
  <si>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</si>
  <si>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</si>
  <si>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</si>
  <si>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</si>
  <si>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</si>
  <si>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</si>
  <si>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</si>
  <si>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</si>
  <si>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</si>
  <si>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</si>
  <si>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</si>
  <si>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</si>
  <si>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</si>
  <si>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</si>
  <si>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</si>
  <si>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</si>
  <si>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</si>
  <si>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</si>
  <si>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</si>
  <si>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</si>
  <si>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</si>
  <si>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</si>
  <si>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</si>
  <si>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</si>
  <si>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</si>
  <si>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</si>
  <si>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</si>
  <si>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</si>
  <si>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</si>
  <si>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</si>
  <si>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</si>
  <si>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</si>
  <si>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</si>
  <si>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</si>
  <si>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</si>
  <si>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</si>
  <si>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</si>
  <si>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</si>
  <si>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</si>
  <si>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</si>
  <si>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</si>
  <si>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</si>
  <si>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</si>
  <si>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</si>
  <si>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</si>
  <si>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</si>
  <si>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</si>
  <si>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</si>
  <si>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</si>
  <si>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</si>
  <si>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</si>
  <si>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</si>
  <si>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</si>
  <si>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</si>
  <si>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</si>
  <si>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</si>
  <si>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</si>
  <si>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</si>
  <si>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</si>
  <si>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</si>
  <si>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</si>
  <si>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</si>
  <si>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</si>
  <si>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</si>
  <si>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</si>
  <si>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</si>
  <si>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</si>
  <si>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</si>
  <si>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</si>
  <si>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</si>
  <si>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</si>
  <si>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</si>
  <si>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</si>
  <si>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</si>
  <si>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</si>
  <si>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</si>
  <si>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</si>
  <si>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</si>
  <si>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</si>
  <si>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</si>
  <si>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</si>
  <si>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</si>
  <si>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</si>
  <si>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</si>
  <si>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</si>
  <si>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</si>
  <si>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</si>
  <si>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</si>
  <si>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</si>
  <si>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</si>
  <si>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</si>
  <si>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</si>
  <si>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</si>
  <si>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</si>
  <si>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</si>
  <si>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</si>
  <si>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</si>
  <si>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</si>
  <si>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</si>
  <si>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</si>
  <si>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</si>
  <si>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</si>
  <si>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</si>
  <si>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</si>
  <si>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</si>
  <si>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</si>
  <si>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</si>
  <si>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</si>
  <si>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</si>
  <si>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</si>
  <si>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</si>
  <si>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</si>
  <si>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</si>
  <si>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</si>
  <si>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</si>
  <si>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</si>
  <si>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</si>
  <si>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</si>
  <si>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</si>
  <si>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</si>
  <si>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</si>
  <si>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</si>
  <si>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</si>
  <si>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</si>
  <si>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</si>
  <si>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</si>
  <si>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</si>
  <si>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</si>
  <si>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</si>
  <si>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</si>
  <si>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</si>
  <si>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</si>
  <si>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</si>
  <si>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</si>
  <si>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</si>
  <si>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</si>
  <si>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</si>
  <si>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</si>
  <si>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</si>
  <si>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</si>
  <si>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</si>
  <si>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</si>
  <si>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</si>
  <si>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</si>
  <si>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</si>
  <si>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</si>
  <si>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</si>
  <si>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</si>
  <si>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</si>
  <si>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</si>
  <si>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</si>
  <si>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</si>
  <si>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</si>
  <si>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</si>
  <si>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</si>
  <si>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</si>
  <si>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</si>
  <si>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</si>
  <si>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</si>
  <si>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</si>
  <si>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</si>
  <si>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</si>
  <si>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</si>
  <si>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</si>
  <si>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</si>
  <si>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</si>
  <si>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</si>
  <si>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</si>
  <si>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</si>
  <si>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</si>
  <si>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</si>
  <si>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</si>
  <si>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</si>
  <si>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</si>
  <si>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</si>
  <si>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</si>
  <si>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</si>
  <si>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</si>
  <si>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</si>
  <si>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</si>
  <si>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</si>
  <si>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</si>
  <si>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</si>
  <si>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</si>
  <si>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</si>
  <si>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</si>
  <si>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</si>
  <si>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</si>
  <si>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</si>
  <si>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</si>
  <si>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</si>
  <si>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</si>
  <si>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</si>
  <si>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</si>
  <si>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</si>
  <si>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</si>
  <si>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</si>
  <si>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</si>
  <si>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</si>
  <si>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</si>
  <si>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</si>
  <si>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</si>
  <si>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</si>
  <si>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</si>
  <si>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</si>
  <si>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</si>
  <si>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</si>
  <si>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</si>
  <si>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</si>
  <si>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</si>
  <si>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</si>
  <si>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</si>
  <si>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</si>
  <si>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</si>
  <si>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</si>
  <si>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</si>
  <si>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</si>
  <si>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</si>
  <si>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</si>
  <si>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</si>
  <si>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</si>
  <si>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</si>
  <si>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</si>
  <si>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</si>
  <si>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</si>
  <si>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</si>
  <si>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</si>
  <si>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</si>
  <si>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</si>
  <si>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</si>
  <si>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</si>
  <si>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</si>
  <si>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</si>
  <si>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</si>
  <si>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</si>
  <si>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</si>
  <si>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</si>
  <si>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</si>
  <si>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</si>
  <si>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</si>
  <si>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</si>
  <si>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</si>
  <si>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</si>
  <si>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</si>
  <si>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</si>
  <si>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</si>
  <si>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</si>
  <si>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</si>
  <si>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</si>
  <si>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</si>
  <si>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</si>
  <si>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</si>
  <si>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</si>
  <si>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</si>
  <si>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</si>
  <si>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</si>
  <si>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</si>
  <si>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</si>
  <si>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</si>
  <si>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</si>
  <si>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</si>
  <si>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</si>
  <si>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</si>
  <si>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</si>
  <si>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</si>
  <si>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</si>
  <si>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</si>
  <si>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</si>
  <si>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</si>
  <si>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</si>
  <si>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</si>
  <si>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</si>
  <si>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</si>
  <si>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</si>
  <si>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</si>
  <si>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</si>
  <si>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</si>
  <si>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</si>
  <si>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</si>
  <si>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</si>
  <si>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</si>
  <si>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</si>
  <si>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</si>
  <si>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</si>
  <si>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</si>
  <si>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</si>
  <si>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</si>
  <si>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</si>
  <si>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</si>
  <si>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</si>
  <si>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</si>
  <si>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</si>
  <si>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</si>
  <si>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</si>
  <si>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</si>
  <si>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</si>
  <si>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</si>
  <si>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</si>
  <si>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</si>
  <si>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</si>
  <si>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</si>
  <si>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</si>
  <si>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</si>
  <si>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</si>
  <si>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</si>
  <si>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</si>
  <si>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</si>
  <si>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</si>
  <si>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</si>
  <si>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</si>
  <si>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</si>
  <si>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</si>
  <si>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</si>
  <si>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</si>
  <si>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</si>
  <si>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</si>
  <si>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</si>
  <si>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</si>
  <si>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</si>
  <si>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</si>
  <si>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</si>
  <si>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</si>
  <si>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</si>
  <si>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</si>
  <si>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</si>
  <si>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</si>
  <si>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</si>
  <si>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</si>
  <si>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</si>
  <si>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</si>
  <si>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</si>
  <si>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</si>
  <si>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</si>
  <si>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</si>
  <si>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</si>
  <si>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</si>
  <si>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</si>
  <si>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</si>
  <si>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</si>
  <si>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</si>
  <si>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</si>
  <si>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</si>
  <si>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</si>
  <si>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</si>
  <si>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</si>
  <si>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</si>
  <si>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</si>
  <si>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</si>
  <si>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</si>
  <si>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</si>
  <si>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</si>
  <si>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</si>
  <si>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</si>
  <si>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</si>
  <si>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</si>
  <si>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</si>
  <si>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</si>
  <si>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</si>
  <si>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</si>
  <si>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</si>
  <si>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</si>
  <si>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</si>
  <si>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</si>
  <si>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</si>
  <si>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</si>
  <si>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</si>
  <si>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</si>
  <si>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</si>
  <si>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</si>
  <si>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</si>
  <si>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</si>
  <si>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</si>
  <si>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</si>
  <si>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</si>
  <si>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</si>
  <si>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</si>
  <si>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</si>
  <si>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</si>
  <si>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</si>
  <si>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</si>
  <si>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</si>
  <si>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</si>
  <si>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</si>
  <si>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</si>
  <si>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</si>
  <si>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</si>
  <si>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</si>
  <si>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</si>
  <si>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</si>
  <si>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</si>
  <si>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</si>
  <si>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</si>
  <si>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</si>
  <si>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</si>
  <si>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</si>
  <si>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</si>
  <si>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</si>
  <si>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</si>
  <si>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</si>
  <si>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</si>
  <si>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</si>
  <si>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</si>
  <si>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</si>
  <si>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</si>
  <si>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</si>
  <si>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</si>
  <si>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</si>
  <si>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</si>
  <si>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</si>
  <si>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</si>
  <si>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</si>
  <si>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</si>
  <si>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</si>
  <si>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</si>
  <si>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</si>
  <si>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</si>
  <si>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</si>
  <si>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</si>
  <si>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</si>
  <si>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</si>
  <si>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</si>
  <si>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</si>
  <si>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</si>
  <si>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</si>
  <si>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</si>
  <si>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</si>
  <si>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</si>
  <si>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</si>
  <si>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</si>
  <si>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</si>
  <si>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</si>
  <si>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</si>
  <si>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</si>
  <si>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</si>
  <si>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</si>
  <si>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</si>
  <si>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</si>
  <si>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</si>
  <si>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</si>
  <si>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</si>
  <si>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</si>
  <si>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</si>
  <si>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</si>
  <si>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</si>
  <si>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</si>
  <si>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</si>
  <si>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</si>
  <si>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</si>
  <si>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</si>
  <si>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</si>
  <si>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</si>
  <si>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</si>
  <si>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</si>
  <si>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</si>
  <si>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</si>
  <si>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</si>
  <si>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</si>
  <si>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</si>
  <si>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</si>
  <si>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</si>
  <si>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</si>
  <si>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</si>
  <si>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</si>
  <si>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</si>
  <si>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</si>
  <si>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</si>
  <si>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</si>
  <si>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</si>
  <si>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</si>
  <si>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</si>
  <si>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</si>
  <si>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</si>
  <si>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</si>
  <si>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</si>
  <si>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</si>
  <si>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</si>
  <si>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</si>
  <si>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</si>
  <si>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</si>
  <si>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</si>
  <si>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</si>
  <si>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</si>
  <si>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</si>
  <si>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</si>
  <si>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</si>
  <si>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</si>
  <si>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</si>
  <si>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</si>
  <si>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</si>
  <si>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</si>
  <si>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</si>
  <si>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</si>
  <si>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</si>
  <si>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</si>
  <si>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</si>
  <si>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</si>
  <si>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</si>
  <si>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</si>
  <si>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</si>
  <si>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</si>
  <si>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</si>
  <si>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</si>
  <si>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</si>
  <si>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</si>
  <si>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</si>
  <si>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</si>
  <si>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</si>
  <si>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</si>
  <si>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</si>
  <si>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</si>
  <si>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</si>
  <si>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</si>
  <si>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</si>
  <si>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</si>
  <si>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</si>
  <si>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</si>
  <si>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</si>
  <si>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</si>
  <si>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</si>
  <si>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</si>
  <si>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</si>
  <si>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</si>
  <si>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</si>
  <si>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</si>
  <si>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</si>
  <si>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</si>
  <si>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</si>
  <si>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</si>
  <si>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</si>
  <si>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</si>
  <si>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</si>
  <si>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</si>
  <si>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</si>
  <si>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</si>
  <si>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</si>
  <si>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</si>
  <si>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</si>
  <si>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</si>
  <si>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</si>
  <si>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</si>
  <si>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</si>
  <si>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</si>
  <si>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</si>
  <si>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</si>
  <si>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</si>
  <si>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</si>
  <si>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</si>
  <si>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</si>
  <si>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</si>
  <si>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</si>
  <si>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</si>
  <si>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</si>
  <si>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</si>
  <si>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</si>
  <si>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</si>
  <si>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</si>
  <si>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</si>
  <si>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</si>
  <si>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</si>
  <si>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</si>
  <si>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</si>
  <si>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</si>
  <si>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</si>
  <si>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</si>
  <si>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</si>
  <si>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</si>
  <si>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</si>
  <si>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</si>
  <si>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</si>
  <si>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</si>
  <si>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</si>
  <si>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</si>
  <si>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</si>
  <si>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</si>
  <si>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</si>
  <si>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</si>
  <si>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</si>
  <si>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</si>
  <si>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</si>
  <si>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</si>
  <si>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</si>
  <si>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</si>
  <si>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</si>
  <si>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</si>
  <si>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</si>
  <si>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</si>
  <si>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</si>
  <si>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</si>
  <si>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</si>
  <si>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</si>
  <si>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</si>
  <si>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</si>
  <si>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</si>
  <si>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</si>
  <si>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</si>
  <si>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</si>
  <si>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</si>
  <si>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</si>
  <si>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</si>
  <si>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</si>
  <si>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</si>
  <si>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</si>
  <si>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</si>
  <si>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</si>
  <si>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</si>
  <si>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</si>
  <si>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</si>
  <si>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</si>
  <si>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</si>
  <si>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</si>
  <si>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</si>
  <si>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</si>
  <si>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</si>
  <si>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</si>
  <si>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</si>
  <si>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</si>
  <si>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</si>
  <si>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</si>
  <si>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</si>
  <si>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</si>
  <si>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</si>
  <si>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</si>
  <si>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</si>
  <si>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</si>
  <si>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</si>
  <si>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</si>
  <si>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</si>
  <si>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</si>
  <si>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</si>
  <si>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</si>
  <si>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</si>
  <si>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</si>
  <si>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</si>
  <si>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</si>
  <si>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</si>
  <si>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</si>
  <si>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</si>
  <si>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</si>
  <si>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</si>
  <si>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</si>
  <si>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</si>
  <si>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</si>
  <si>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</si>
  <si>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</si>
  <si>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</si>
  <si>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</si>
  <si>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</si>
  <si>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</si>
  <si>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</si>
  <si>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</si>
  <si>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</si>
  <si>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</si>
  <si>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</si>
  <si>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</si>
  <si>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</si>
  <si>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</si>
  <si>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</si>
  <si>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</si>
  <si>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</si>
  <si>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</si>
  <si>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</si>
  <si>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</si>
  <si>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</si>
  <si>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</si>
  <si>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</si>
  <si>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</si>
  <si>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</si>
  <si>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</si>
  <si>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</si>
  <si>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</si>
  <si>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</si>
  <si>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</si>
  <si>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</si>
  <si>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</si>
  <si>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</si>
  <si>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</si>
  <si>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</si>
  <si>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</si>
  <si>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</si>
  <si>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</si>
  <si>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</si>
  <si>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</si>
  <si>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</si>
  <si>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</si>
  <si>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</si>
  <si>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</si>
  <si>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</si>
  <si>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</si>
  <si>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</si>
  <si>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</si>
  <si>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</si>
  <si>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</si>
  <si>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</si>
  <si>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</si>
  <si>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</si>
  <si>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</si>
  <si>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</si>
  <si>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</si>
  <si>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</si>
  <si>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</si>
  <si>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</si>
  <si>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</si>
  <si>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</si>
  <si>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</si>
  <si>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</si>
  <si>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</si>
  <si>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</si>
  <si>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</si>
  <si>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</si>
  <si>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</si>
  <si>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</si>
  <si>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</si>
  <si>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</si>
  <si>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</si>
  <si>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</si>
  <si>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</si>
  <si>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</si>
  <si>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</si>
  <si>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</si>
  <si>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</si>
  <si>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</si>
  <si>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</si>
  <si>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</si>
  <si>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</si>
  <si>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</si>
  <si>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</si>
  <si>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</si>
  <si>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</si>
  <si>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</si>
  <si>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</si>
  <si>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</si>
  <si>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</si>
  <si>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</si>
  <si>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</si>
  <si>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</si>
  <si>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</si>
  <si>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</si>
  <si>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</si>
  <si>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</si>
  <si>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</si>
  <si>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</si>
  <si>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</si>
  <si>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</si>
  <si>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</si>
  <si>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</si>
  <si>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</si>
  <si>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</si>
  <si>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</si>
  <si>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</si>
  <si>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</si>
  <si>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</si>
  <si>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</si>
  <si>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</si>
  <si>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</si>
  <si>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</si>
  <si>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</si>
  <si>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</si>
  <si>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</si>
  <si>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</si>
  <si>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</si>
  <si>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</si>
  <si>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</si>
  <si>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</si>
  <si>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</si>
  <si>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</si>
  <si>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</si>
  <si>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</si>
  <si>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</si>
  <si>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</si>
  <si>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</si>
  <si>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</si>
  <si>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</si>
  <si>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</si>
  <si>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</si>
  <si>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</si>
  <si>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</si>
  <si>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</si>
  <si>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</si>
  <si>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</si>
  <si>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</si>
  <si>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</si>
  <si>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</si>
  <si>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</si>
  <si>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</si>
  <si>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</si>
  <si>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</si>
  <si>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</si>
  <si>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</si>
  <si>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</si>
  <si>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</si>
  <si>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</si>
  <si>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</si>
  <si>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</si>
  <si>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</si>
  <si>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</si>
  <si>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</si>
  <si>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</si>
  <si>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</si>
  <si>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</si>
  <si>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</si>
  <si>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</si>
  <si>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</si>
  <si>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</si>
  <si>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</si>
  <si>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</si>
  <si>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</si>
  <si>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</si>
  <si>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</si>
  <si>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</si>
  <si>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</si>
  <si>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</si>
  <si>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</si>
  <si>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</si>
  <si>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</si>
  <si>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</si>
  <si>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</si>
  <si>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</si>
  <si>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</si>
  <si>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</si>
  <si>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</si>
  <si>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</si>
  <si>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</si>
  <si>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</si>
  <si>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</si>
  <si>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</si>
  <si>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</si>
  <si>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</si>
  <si>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</si>
  <si>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</si>
  <si>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</si>
  <si>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</si>
  <si>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</si>
  <si>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</si>
  <si>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</si>
  <si>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</si>
  <si>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</si>
  <si>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</si>
  <si>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</si>
  <si>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</si>
  <si>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</si>
  <si>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</si>
  <si>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</si>
  <si>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</si>
  <si>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</si>
  <si>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</si>
  <si>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</si>
  <si>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</si>
  <si>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</si>
  <si>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</si>
  <si>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</si>
  <si>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</si>
  <si>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</si>
  <si>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</si>
  <si>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</si>
  <si>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</si>
  <si>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</si>
  <si>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</si>
  <si>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</si>
  <si>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</si>
  <si>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</si>
  <si>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</si>
  <si>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</si>
  <si>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</si>
  <si>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</si>
  <si>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</si>
  <si>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</si>
  <si>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</si>
  <si>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</si>
  <si>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</si>
  <si>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</si>
  <si>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</si>
  <si>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</si>
  <si>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</si>
  <si>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</si>
  <si>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</si>
  <si>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</si>
  <si>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</si>
  <si>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</si>
  <si>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</si>
  <si>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</si>
  <si>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</si>
  <si>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</si>
  <si>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</si>
  <si>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</si>
  <si>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</si>
  <si>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</si>
  <si>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</si>
  <si>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</si>
  <si>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</si>
  <si>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</si>
  <si>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</si>
  <si>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</si>
  <si>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</si>
  <si>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</si>
  <si>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</si>
  <si>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</si>
  <si>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</si>
  <si>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</si>
  <si>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</si>
  <si>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</si>
  <si>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</si>
  <si>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</si>
  <si>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</si>
  <si>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</si>
  <si>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</si>
  <si>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</si>
  <si>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</si>
  <si>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</si>
  <si>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</si>
  <si>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</si>
  <si>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</si>
  <si>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</si>
  <si>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</si>
  <si>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</si>
  <si>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</si>
  <si>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</si>
  <si>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</si>
  <si>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</si>
  <si>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</si>
  <si>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</si>
  <si>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</si>
  <si>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</si>
  <si>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</si>
  <si>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</si>
  <si>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</si>
  <si>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</si>
  <si>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</si>
  <si>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</si>
  <si>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</si>
  <si>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</si>
  <si>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</si>
  <si>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</si>
  <si>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</si>
  <si>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</si>
  <si>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</si>
  <si>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</si>
  <si>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</si>
  <si>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</si>
  <si>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</si>
  <si>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</si>
  <si>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</si>
  <si>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</si>
  <si>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</si>
  <si>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</si>
  <si>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</si>
  <si>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</si>
  <si>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</si>
  <si>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</si>
  <si>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</si>
  <si>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</si>
  <si>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</si>
  <si>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</si>
  <si>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</si>
  <si>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</si>
  <si>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</si>
  <si>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</si>
  <si>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</si>
  <si>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</si>
  <si>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</si>
  <si>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</si>
  <si>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</si>
  <si>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</si>
  <si>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</si>
  <si>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</si>
  <si>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</si>
  <si>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</si>
  <si>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</si>
  <si>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</si>
  <si>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</si>
  <si>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</si>
  <si>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</si>
  <si>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</si>
  <si>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</si>
  <si>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</si>
  <si>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</si>
  <si>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</si>
  <si>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</si>
  <si>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</si>
  <si>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</si>
  <si>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</si>
  <si>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</si>
  <si>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</si>
  <si>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</si>
  <si>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</si>
  <si>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</si>
  <si>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</si>
  <si>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</si>
  <si>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</si>
  <si>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</si>
  <si>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</si>
  <si>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</si>
  <si>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</si>
  <si>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</si>
  <si>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</si>
  <si>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</si>
  <si>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</si>
  <si>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</si>
  <si>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</si>
  <si>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</si>
  <si>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</si>
  <si>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</si>
  <si>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</si>
  <si>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</si>
  <si>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</si>
  <si>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</si>
  <si>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</si>
  <si>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</si>
  <si>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</si>
  <si>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</si>
  <si>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</si>
  <si>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</si>
  <si>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</si>
  <si>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</si>
  <si>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</si>
  <si>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</si>
  <si>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</si>
  <si>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</si>
  <si>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</si>
  <si>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</si>
  <si>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</si>
  <si>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</si>
  <si>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</si>
  <si>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</si>
  <si>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</si>
  <si>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</si>
  <si>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</si>
  <si>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</si>
  <si>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</si>
  <si>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</si>
  <si>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</si>
  <si>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</si>
  <si>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</si>
  <si>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</si>
  <si>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</si>
  <si>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</si>
  <si>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</si>
  <si>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</si>
  <si>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</si>
  <si>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</si>
  <si>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</si>
  <si>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</si>
  <si>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</si>
  <si>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</si>
  <si>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</si>
  <si>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</si>
  <si>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</si>
  <si>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</si>
  <si>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</si>
  <si>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</si>
  <si>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</si>
  <si>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</si>
  <si>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</si>
  <si>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</si>
  <si>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</si>
  <si>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</si>
  <si>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</si>
  <si>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</si>
  <si>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</si>
  <si>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</si>
  <si>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</si>
  <si>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</si>
  <si>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</si>
  <si>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</si>
  <si>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</si>
  <si>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</si>
  <si>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</si>
  <si>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</si>
  <si>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</si>
  <si>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</si>
  <si>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</si>
  <si>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</si>
  <si>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</si>
  <si>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</si>
  <si>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</si>
  <si>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</si>
  <si>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</si>
  <si>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</si>
  <si>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</si>
  <si>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</si>
  <si>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</si>
  <si>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</si>
  <si>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</si>
  <si>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</si>
  <si>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</si>
  <si>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</si>
  <si>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</si>
  <si>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</si>
  <si>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</si>
  <si>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</si>
  <si>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</si>
  <si>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</si>
  <si>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</si>
  <si>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</si>
  <si>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</si>
  <si>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</si>
  <si>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</si>
  <si>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</si>
  <si>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</si>
  <si>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</si>
  <si>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</si>
  <si>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</si>
  <si>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</si>
  <si>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</si>
  <si>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</si>
  <si>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</si>
  <si>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</si>
  <si>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</si>
  <si>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</si>
  <si>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</si>
  <si>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</si>
  <si>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</si>
  <si>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</si>
  <si>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</si>
  <si>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</si>
  <si>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</si>
  <si>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</si>
  <si>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</si>
  <si>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</si>
  <si>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</si>
  <si>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</si>
  <si>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</si>
  <si>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</si>
  <si>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</si>
  <si>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</si>
  <si>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</si>
  <si>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</si>
  <si>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</si>
  <si>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</si>
  <si>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</si>
  <si>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</si>
  <si>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</si>
  <si>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</si>
  <si>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</si>
  <si>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</si>
  <si>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</si>
  <si>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</si>
  <si>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</si>
  <si>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</si>
  <si>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</si>
  <si>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</si>
  <si>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</si>
  <si>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</si>
  <si>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</si>
  <si>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</si>
  <si>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</si>
  <si>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</si>
  <si>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</si>
  <si>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</si>
  <si>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</si>
  <si>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</si>
  <si>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</si>
  <si>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</si>
  <si>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</si>
  <si>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</si>
  <si>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</si>
  <si>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</si>
  <si>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</si>
  <si>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</si>
  <si>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</si>
  <si>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</si>
  <si>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</si>
  <si>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</si>
  <si>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</si>
  <si>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</si>
  <si>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</si>
  <si>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</si>
  <si>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</si>
  <si>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</si>
  <si>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</si>
  <si>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</si>
  <si>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</si>
  <si>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</si>
  <si>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</si>
  <si>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</si>
  <si>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</si>
  <si>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</si>
  <si>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</si>
  <si>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</si>
  <si>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</si>
  <si>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</si>
  <si>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</si>
  <si>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</si>
  <si>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</si>
  <si>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</si>
  <si>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</si>
  <si>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</si>
  <si>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</si>
  <si>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</si>
  <si>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</si>
  <si>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</si>
  <si>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</si>
  <si>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</si>
  <si>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</si>
  <si>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</si>
  <si>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</si>
  <si>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</si>
  <si>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</si>
  <si>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</si>
  <si>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</si>
  <si>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</si>
  <si>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</si>
  <si>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</si>
  <si>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</si>
  <si>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</si>
  <si>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</si>
  <si>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</si>
  <si>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</si>
  <si>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</si>
  <si>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</si>
  <si>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</si>
  <si>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</si>
  <si>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</si>
  <si>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</si>
  <si>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</si>
  <si>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</si>
  <si>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</si>
  <si>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</si>
  <si>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</si>
  <si>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</si>
  <si>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</si>
  <si>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</si>
  <si>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</si>
  <si>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</si>
  <si>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</si>
  <si>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</si>
  <si>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</si>
  <si>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</si>
  <si>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</si>
  <si>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</si>
  <si>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</si>
  <si>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</si>
  <si>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</si>
  <si>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</si>
  <si>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</si>
  <si>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</si>
  <si>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</si>
  <si>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</si>
  <si>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</si>
  <si>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</si>
  <si>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</si>
  <si>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</si>
  <si>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</si>
  <si>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</si>
  <si>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</si>
  <si>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</si>
  <si>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</si>
  <si>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</si>
  <si>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</si>
  <si>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</si>
  <si>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</si>
  <si>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</si>
  <si>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</si>
  <si>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</si>
  <si>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</si>
  <si>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</si>
  <si>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</si>
  <si>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</si>
  <si>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</si>
  <si>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</si>
  <si>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</si>
  <si>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</si>
  <si>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</si>
  <si>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</si>
  <si>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</si>
  <si>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</si>
  <si>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</si>
  <si>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</si>
  <si>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</si>
  <si>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</si>
  <si>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</si>
  <si>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</si>
  <si>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</si>
  <si>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</si>
  <si>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</si>
  <si>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</si>
  <si>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</si>
  <si>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</si>
  <si>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</si>
  <si>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</si>
  <si>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</si>
  <si>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</si>
  <si>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</si>
  <si>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</si>
  <si>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</si>
  <si>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</si>
  <si>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</si>
  <si>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</si>
  <si>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</si>
  <si>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</si>
  <si>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</si>
  <si>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</si>
  <si>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</si>
  <si>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</si>
  <si>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</si>
  <si>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</si>
  <si>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</si>
  <si>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</si>
  <si>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</si>
  <si>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</si>
  <si>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</si>
  <si>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</si>
  <si>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</si>
  <si>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</si>
  <si>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</si>
  <si>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</si>
  <si>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</si>
  <si>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</si>
  <si>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</si>
  <si>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</si>
  <si>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</si>
  <si>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</si>
  <si>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</si>
  <si>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</si>
  <si>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</si>
  <si>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</si>
  <si>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</si>
  <si>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</si>
  <si>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</si>
  <si>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</si>
  <si>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</si>
  <si>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</si>
  <si>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</si>
  <si>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</si>
  <si>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</si>
  <si>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</si>
  <si>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</si>
  <si>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</si>
  <si>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</si>
  <si>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</si>
  <si>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</si>
  <si>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</si>
  <si>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</si>
  <si>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</si>
  <si>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</si>
  <si>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</si>
  <si>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</si>
  <si>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</si>
  <si>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</si>
  <si>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</si>
  <si>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</si>
  <si>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</si>
  <si>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</si>
  <si>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</si>
  <si>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</si>
  <si>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</si>
  <si>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</si>
  <si>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</si>
  <si>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</si>
  <si>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</si>
  <si>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</si>
  <si>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</si>
  <si>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</si>
  <si>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</si>
  <si>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</si>
  <si>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</si>
  <si>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</si>
  <si>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</si>
  <si>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</si>
  <si>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</si>
  <si>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</si>
  <si>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</si>
  <si>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</si>
  <si>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</si>
  <si>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</si>
  <si>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</si>
  <si>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</si>
  <si>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</si>
  <si>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</si>
  <si>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</si>
  <si>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</si>
  <si>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</si>
  <si>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</si>
  <si>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</si>
  <si>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</si>
  <si>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</si>
  <si>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</si>
  <si>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</si>
  <si>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</si>
  <si>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</si>
  <si>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</si>
  <si>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</si>
  <si>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</si>
  <si>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</si>
  <si>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</si>
  <si>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</si>
  <si>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</si>
  <si>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</si>
  <si>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</si>
  <si>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</si>
  <si>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</si>
  <si>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</si>
  <si>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</si>
  <si>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</si>
  <si>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</si>
  <si>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</si>
  <si>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</si>
  <si>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</si>
  <si>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</si>
  <si>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</si>
  <si>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</si>
  <si>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</si>
  <si>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</si>
  <si>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</si>
  <si>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</si>
  <si>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</si>
  <si>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</si>
  <si>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</si>
  <si>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</si>
  <si>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</si>
  <si>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</si>
  <si>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</si>
  <si>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</si>
  <si>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</si>
  <si>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</si>
  <si>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</si>
  <si>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</si>
  <si>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</si>
  <si>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</si>
  <si>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</si>
  <si>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</si>
  <si>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</si>
  <si>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</si>
  <si>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</si>
  <si>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</si>
  <si>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</si>
  <si>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</si>
  <si>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</si>
  <si>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</si>
  <si>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</si>
  <si>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</si>
  <si>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</si>
  <si>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</si>
  <si>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</si>
  <si>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</si>
  <si>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</si>
  <si>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</si>
  <si>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</si>
  <si>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</si>
  <si>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</si>
  <si>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</si>
  <si>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</si>
  <si>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</si>
  <si>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</si>
  <si>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</si>
  <si>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</si>
  <si>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</si>
  <si>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</si>
  <si>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</si>
  <si>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</si>
  <si>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</si>
  <si>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</si>
  <si>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</si>
  <si>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</si>
  <si>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</si>
  <si>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</si>
  <si>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</si>
  <si>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</si>
  <si>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</si>
  <si>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</si>
  <si>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</si>
  <si>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</si>
  <si>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</si>
  <si>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</si>
  <si>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</si>
  <si>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</si>
  <si>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</si>
  <si>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</si>
  <si>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</si>
  <si>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</si>
  <si>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</si>
  <si>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</si>
  <si>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</si>
  <si>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</si>
  <si>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</si>
  <si>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</si>
  <si>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</si>
  <si>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</si>
  <si>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</si>
  <si>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</si>
  <si>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</si>
  <si>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</si>
  <si>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</si>
  <si>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</si>
  <si>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</si>
  <si>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</si>
  <si>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</si>
  <si>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</si>
  <si>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</si>
  <si>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</si>
  <si>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</si>
  <si>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</si>
  <si>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</si>
  <si>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</si>
  <si>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</si>
  <si>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</si>
  <si>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</si>
  <si>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</si>
  <si>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</si>
  <si>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</si>
  <si>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</si>
  <si>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</si>
  <si>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</si>
  <si>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</si>
  <si>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</si>
  <si>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</si>
  <si>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</si>
  <si>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</si>
  <si>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</si>
  <si>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</si>
  <si>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</si>
  <si>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</si>
  <si>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</si>
  <si>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</si>
  <si>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</si>
  <si>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</si>
  <si>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</si>
  <si>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</si>
  <si>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</si>
  <si>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</si>
  <si>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</si>
  <si>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</si>
  <si>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</si>
  <si>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</si>
  <si>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</si>
  <si>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</si>
  <si>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</si>
  <si>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</si>
  <si>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</si>
  <si>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</si>
  <si>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</si>
  <si>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</si>
  <si>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</si>
  <si>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</si>
  <si>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</si>
  <si>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</si>
  <si>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</si>
  <si>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</si>
  <si>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</si>
  <si>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</si>
  <si>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</si>
  <si>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</si>
  <si>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</si>
  <si>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</si>
  <si>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</si>
  <si>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</si>
  <si>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</si>
  <si>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</si>
  <si>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</si>
  <si>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</si>
  <si>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</si>
  <si>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</si>
  <si>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</si>
  <si>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</si>
  <si>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</si>
  <si>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</si>
  <si>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</si>
  <si>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</si>
  <si>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</si>
  <si>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</si>
  <si>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</si>
  <si>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</si>
  <si>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</si>
  <si>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</si>
  <si>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</si>
  <si>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</si>
  <si>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</si>
  <si>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</si>
  <si>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</si>
  <si>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</si>
  <si>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</si>
  <si>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</si>
  <si>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</si>
  <si>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</si>
  <si>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</si>
  <si>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</si>
  <si>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</si>
  <si>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</si>
  <si>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</si>
  <si>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</si>
  <si>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</si>
  <si>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</si>
  <si>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</si>
  <si>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</si>
  <si>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</si>
  <si>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</si>
  <si>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</si>
  <si>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</si>
  <si>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</si>
  <si>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</si>
  <si>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</si>
  <si>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</si>
  <si>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</si>
  <si>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</si>
  <si>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</si>
  <si>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</si>
  <si>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</si>
  <si>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</si>
  <si>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</si>
  <si>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</si>
  <si>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</si>
  <si>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</si>
  <si>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</si>
  <si>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</si>
  <si>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</si>
  <si>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</si>
  <si>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</si>
  <si>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</si>
  <si>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</si>
  <si>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</si>
  <si>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</si>
  <si>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</si>
  <si>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</si>
  <si>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</si>
  <si>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</si>
  <si>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</si>
  <si>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</si>
  <si>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</si>
  <si>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</si>
  <si>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</si>
  <si>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</si>
  <si>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</si>
  <si>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</si>
  <si>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</si>
  <si>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</si>
  <si>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</si>
  <si>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</si>
  <si>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</si>
  <si>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</si>
  <si>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</si>
  <si>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</si>
  <si>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</si>
  <si>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</si>
  <si>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</si>
  <si>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</si>
  <si>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</si>
  <si>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</si>
  <si>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</si>
  <si>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</si>
  <si>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</si>
  <si>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</si>
  <si>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</si>
  <si>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</si>
  <si>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</si>
  <si>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</si>
  <si>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</si>
  <si>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</si>
  <si>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</si>
  <si>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</si>
  <si>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</si>
  <si>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</si>
  <si>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</si>
  <si>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</si>
  <si>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</si>
  <si>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</si>
  <si>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</si>
  <si>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</si>
  <si>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</si>
  <si>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</si>
  <si>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</si>
  <si>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</si>
  <si>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</si>
  <si>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</si>
  <si>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</si>
  <si>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</si>
  <si>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</si>
  <si>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</si>
  <si>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</si>
  <si>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</si>
  <si>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</si>
  <si>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</si>
  <si>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</si>
  <si>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</si>
  <si>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</si>
  <si>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</si>
  <si>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</si>
  <si>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</si>
  <si>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</si>
  <si>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</si>
  <si>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</si>
  <si>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</si>
  <si>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</si>
  <si>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</si>
  <si>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</si>
  <si>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</si>
  <si>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</si>
  <si>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</si>
  <si>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</si>
  <si>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</si>
  <si>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</si>
  <si>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</si>
  <si>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</si>
  <si>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</si>
  <si>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</si>
  <si>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</si>
  <si>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</si>
  <si>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</si>
  <si>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</si>
  <si>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</si>
  <si>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</si>
  <si>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</si>
  <si>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</si>
  <si>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</si>
  <si>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</si>
  <si>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</si>
  <si>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</si>
  <si>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</si>
  <si>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</si>
  <si>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</si>
  <si>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</si>
  <si>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</si>
  <si>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</si>
  <si>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</si>
  <si>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</si>
  <si>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</si>
  <si>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</si>
  <si>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</si>
  <si>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</si>
  <si>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</si>
  <si>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</si>
  <si>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</si>
  <si>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</si>
  <si>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</si>
  <si>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</si>
  <si>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</si>
  <si>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</si>
  <si>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</si>
  <si>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</si>
  <si>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</si>
  <si>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</si>
  <si>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</si>
  <si>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</si>
  <si>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</si>
  <si>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</si>
  <si>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</si>
  <si>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</si>
  <si>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</si>
  <si>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</si>
  <si>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</si>
  <si>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</si>
  <si>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</si>
  <si>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</si>
  <si>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</si>
  <si>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</si>
  <si>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</si>
  <si>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</si>
  <si>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</si>
  <si>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</si>
  <si>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</si>
  <si>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</si>
  <si>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</si>
  <si>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</si>
  <si>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</si>
  <si>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</si>
  <si>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</si>
  <si>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</si>
  <si>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</si>
  <si>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</si>
  <si>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</si>
  <si>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</si>
  <si>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</si>
  <si>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</si>
  <si>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</si>
  <si>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</si>
  <si>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</si>
  <si>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</si>
  <si>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</si>
  <si>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</si>
  <si>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</si>
  <si>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</si>
  <si>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</si>
  <si>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</si>
  <si>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</si>
  <si>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</si>
  <si>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</si>
  <si>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</si>
  <si>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</si>
  <si>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</si>
  <si>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</si>
  <si>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</si>
  <si>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</si>
  <si>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</si>
  <si>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</si>
  <si>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</si>
  <si>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</si>
  <si>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</si>
  <si>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</si>
  <si>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</si>
  <si>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</si>
  <si>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</si>
  <si>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</si>
  <si>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</si>
  <si>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</si>
  <si>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</si>
  <si>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</si>
  <si>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</si>
  <si>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</si>
  <si>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</si>
  <si>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</si>
  <si>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</si>
  <si>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</si>
  <si>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</si>
  <si>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</si>
  <si>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</si>
  <si>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</si>
  <si>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</si>
  <si>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</si>
  <si>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</si>
  <si>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</si>
  <si>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</si>
  <si>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</si>
  <si>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</si>
  <si>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</si>
  <si>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</si>
  <si>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</si>
  <si>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</si>
  <si>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</si>
  <si>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</si>
  <si>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</si>
  <si>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</si>
  <si>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</si>
  <si>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</si>
  <si>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</si>
  <si>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</si>
  <si>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</si>
  <si>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</si>
  <si>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</si>
  <si>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</si>
  <si>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</si>
  <si>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</si>
  <si>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</si>
  <si>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</si>
  <si>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</si>
  <si>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</si>
  <si>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</si>
  <si>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</si>
  <si>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</si>
  <si>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</si>
  <si>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</si>
  <si>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</si>
  <si>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</si>
  <si>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</si>
  <si>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</si>
  <si>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</si>
  <si>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</si>
  <si>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</si>
  <si>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</si>
  <si>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</si>
  <si>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</si>
  <si>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</si>
  <si>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</si>
  <si>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</si>
  <si>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</si>
  <si>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</si>
  <si>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</si>
  <si>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</si>
  <si>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</si>
  <si>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</si>
  <si>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</si>
  <si>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</si>
  <si>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</si>
  <si>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</si>
  <si>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</si>
  <si>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</si>
  <si>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</si>
  <si>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</si>
  <si>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</si>
  <si>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</si>
  <si>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</si>
  <si>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</si>
  <si>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</si>
  <si>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</si>
  <si>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</si>
  <si>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</si>
  <si>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</si>
  <si>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</si>
  <si>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</si>
  <si>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</si>
  <si>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</si>
  <si>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</si>
  <si>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</si>
  <si>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</si>
  <si>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</si>
  <si>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</si>
  <si>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</si>
  <si>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</si>
  <si>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</si>
  <si>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</si>
  <si>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</si>
  <si>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</si>
  <si>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</si>
  <si>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</si>
  <si>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</si>
  <si>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</si>
  <si>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</si>
  <si>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</si>
  <si>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</si>
  <si>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</si>
  <si>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</si>
  <si>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</si>
  <si>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</si>
  <si>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</si>
  <si>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</si>
  <si>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</si>
  <si>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</si>
  <si>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</si>
  <si>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</si>
  <si>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</si>
  <si>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</si>
  <si>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</si>
  <si>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</si>
  <si>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</si>
  <si>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</si>
  <si>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</si>
  <si>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</si>
  <si>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</si>
  <si>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</si>
  <si>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</si>
  <si>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</si>
  <si>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</si>
  <si>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</si>
  <si>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</si>
  <si>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</si>
  <si>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</si>
  <si>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</si>
  <si>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</si>
  <si>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</si>
  <si>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</si>
  <si>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</si>
  <si>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</si>
  <si>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</si>
  <si>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</si>
  <si>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</si>
  <si>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</si>
  <si>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</si>
  <si>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</si>
  <si>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</si>
  <si>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</si>
  <si>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</si>
  <si>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</si>
  <si>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</si>
  <si>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</si>
  <si>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</si>
  <si>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</si>
  <si>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</si>
  <si>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</si>
  <si>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</si>
  <si>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</si>
  <si>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</si>
  <si>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</si>
  <si>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</si>
  <si>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</si>
  <si>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</si>
  <si>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</si>
  <si>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</si>
  <si>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</si>
  <si>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</si>
  <si>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</si>
  <si>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</si>
  <si>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</si>
  <si>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</si>
  <si>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</si>
  <si>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</si>
  <si>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</si>
  <si>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</si>
  <si>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</si>
  <si>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</si>
  <si>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</si>
  <si>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</si>
  <si>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</si>
  <si>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</si>
  <si>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</si>
  <si>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</si>
  <si>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</si>
  <si>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</si>
  <si>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</si>
  <si>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</si>
  <si>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</si>
  <si>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</si>
  <si>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</si>
  <si>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</si>
  <si>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</si>
  <si>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</si>
  <si>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</si>
  <si>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</si>
  <si>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</si>
  <si>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</si>
  <si>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</si>
  <si>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</si>
  <si>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</si>
  <si>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</si>
  <si>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</si>
  <si>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</si>
  <si>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</si>
  <si>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</si>
  <si>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</si>
  <si>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</si>
  <si>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</si>
  <si>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</si>
  <si>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</si>
  <si>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</si>
  <si>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</si>
  <si>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</si>
  <si>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</si>
  <si>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</si>
  <si>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</si>
  <si>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</si>
  <si>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</si>
  <si>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</si>
  <si>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</si>
  <si>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</si>
  <si>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</si>
  <si>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</si>
  <si>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</si>
  <si>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</si>
  <si>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</si>
  <si>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</si>
  <si>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</si>
  <si>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</si>
  <si>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</si>
  <si>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</si>
  <si>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</si>
  <si>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</si>
  <si>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</si>
  <si>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</si>
  <si>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</si>
  <si>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</si>
  <si>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</si>
  <si>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</si>
  <si>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</si>
  <si>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</si>
  <si>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</si>
  <si>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</si>
  <si>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</si>
  <si>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</si>
  <si>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</si>
  <si>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</si>
  <si>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</si>
  <si>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</si>
  <si>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</si>
  <si>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</si>
  <si>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</si>
  <si>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</si>
  <si>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</si>
  <si>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</si>
  <si>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</si>
  <si>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</si>
  <si>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</si>
  <si>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</si>
  <si>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</si>
  <si>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</si>
  <si>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</si>
  <si>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</si>
  <si>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</si>
  <si>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</si>
  <si>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</si>
  <si>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</si>
  <si>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</si>
  <si>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</si>
  <si>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</si>
  <si>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</si>
  <si>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</si>
  <si>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</si>
  <si>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</si>
  <si>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</si>
  <si>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</si>
  <si>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</si>
  <si>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</si>
  <si>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</si>
  <si>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</si>
  <si>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</si>
  <si>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</si>
  <si>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</si>
  <si>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</si>
  <si>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</si>
  <si>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</si>
  <si>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</si>
  <si>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</si>
  <si>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</si>
  <si>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</si>
  <si>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</si>
  <si>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</si>
  <si>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</si>
  <si>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</si>
  <si>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</si>
  <si>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</si>
  <si>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</si>
  <si>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</si>
  <si>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</si>
  <si>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</si>
  <si>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</si>
  <si>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</si>
  <si>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</si>
  <si>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</si>
  <si>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</si>
  <si>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</si>
  <si>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</si>
  <si>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</si>
  <si>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</si>
  <si>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</si>
  <si>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</si>
  <si>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</si>
  <si>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</si>
  <si>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</si>
  <si>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</si>
  <si>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</si>
  <si>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</si>
  <si>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</si>
  <si>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</si>
  <si>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</si>
  <si>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</si>
  <si>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</si>
  <si>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</si>
  <si>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</si>
  <si>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</si>
  <si>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</si>
  <si>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</si>
  <si>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</si>
  <si>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</si>
  <si>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</si>
  <si>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</si>
  <si>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</si>
  <si>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</si>
  <si>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</si>
  <si>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</si>
  <si>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</si>
  <si>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</si>
  <si>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</si>
  <si>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</si>
  <si>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</si>
  <si>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</si>
  <si>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</si>
  <si>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</si>
  <si>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</si>
  <si>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</si>
  <si>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</si>
  <si>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</si>
  <si>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</si>
  <si>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</si>
  <si>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</si>
  <si>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</si>
  <si>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</si>
  <si>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</si>
  <si>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</si>
  <si>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</si>
  <si>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</si>
  <si>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</si>
  <si>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</si>
  <si>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</si>
  <si>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</si>
  <si>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</si>
  <si>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</si>
  <si>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</si>
  <si>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</si>
  <si>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</si>
  <si>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</si>
  <si>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</si>
  <si>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</si>
  <si>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</si>
  <si>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</si>
  <si>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</si>
  <si>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</si>
  <si>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</si>
  <si>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</si>
  <si>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</si>
  <si>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</si>
  <si>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</si>
  <si>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</si>
  <si>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</si>
  <si>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</si>
  <si>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</si>
  <si>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</si>
  <si>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</si>
  <si>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</si>
  <si>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</si>
  <si>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</si>
  <si>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</si>
  <si>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</si>
  <si>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</si>
  <si>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</si>
  <si>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</si>
  <si>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</si>
  <si>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</si>
  <si>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</si>
  <si>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</si>
  <si>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</si>
  <si>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</si>
  <si>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</si>
  <si>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</si>
  <si>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</si>
  <si>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</si>
  <si>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</si>
  <si>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</si>
  <si>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</si>
  <si>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</si>
  <si>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</si>
  <si>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</si>
  <si>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</si>
  <si>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</si>
  <si>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</si>
  <si>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</si>
  <si>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</si>
  <si>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</si>
  <si>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</si>
  <si>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</si>
  <si>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</si>
  <si>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</si>
  <si>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</si>
  <si>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</si>
  <si>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</si>
  <si>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</si>
  <si>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</si>
  <si>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</si>
  <si>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</si>
  <si>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</si>
  <si>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</si>
  <si>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</si>
  <si>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</si>
  <si>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</si>
  <si>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</si>
  <si>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</si>
  <si>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</si>
  <si>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</si>
  <si>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</si>
  <si>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</si>
  <si>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</si>
  <si>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</si>
  <si>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</si>
  <si>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</si>
  <si>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</si>
  <si>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</si>
  <si>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</si>
  <si>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</si>
  <si>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</si>
  <si>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</si>
  <si>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</si>
  <si>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</si>
  <si>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</si>
  <si>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</si>
  <si>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</si>
  <si>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</si>
  <si>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</si>
  <si>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</si>
  <si>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</si>
  <si>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</si>
  <si>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</si>
  <si>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</si>
  <si>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</si>
  <si>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</si>
  <si>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</si>
  <si>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</si>
  <si>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</si>
  <si>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</si>
  <si>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</si>
  <si>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</si>
  <si>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</si>
  <si>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</si>
  <si>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</si>
  <si>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</si>
  <si>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</si>
  <si>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</si>
  <si>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</si>
  <si>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</si>
  <si>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</si>
  <si>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</si>
  <si>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</si>
  <si>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</si>
  <si>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</si>
  <si>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</si>
  <si>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</si>
  <si>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</si>
  <si>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</si>
  <si>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</si>
  <si>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</si>
  <si>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</si>
  <si>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</si>
  <si>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</si>
  <si>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</si>
  <si>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</si>
  <si>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</si>
  <si>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</si>
  <si>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</si>
  <si>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</si>
  <si>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</si>
  <si>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</si>
  <si>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</si>
  <si>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</si>
  <si>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</si>
  <si>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</si>
  <si>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</si>
  <si>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</si>
  <si>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</si>
  <si>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</si>
  <si>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</si>
  <si>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</si>
  <si>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</si>
  <si>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</si>
  <si>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</si>
  <si>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</si>
  <si>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</si>
  <si>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</si>
  <si>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</si>
  <si>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</si>
  <si>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</si>
  <si>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</si>
  <si>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</si>
  <si>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</si>
  <si>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</si>
  <si>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</si>
  <si>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</si>
  <si>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</si>
  <si>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</si>
  <si>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</si>
  <si>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</si>
  <si>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</si>
  <si>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</si>
  <si>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</si>
  <si>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</si>
  <si>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</si>
  <si>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</si>
  <si>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</si>
  <si>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</si>
  <si>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</si>
  <si>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</si>
  <si>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</si>
  <si>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</si>
  <si>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</si>
  <si>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</si>
  <si>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</si>
  <si>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</si>
  <si>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</si>
  <si>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</si>
  <si>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</si>
  <si>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</si>
  <si>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</si>
  <si>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</si>
  <si>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</si>
  <si>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</si>
  <si>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</si>
  <si>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</si>
  <si>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</si>
  <si>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</si>
  <si>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</si>
  <si>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</si>
  <si>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</si>
  <si>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</si>
  <si>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</si>
  <si>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</si>
  <si>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</si>
  <si>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</si>
  <si>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</si>
  <si>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</si>
  <si>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</si>
  <si>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</si>
  <si>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</si>
  <si>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</si>
  <si>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</si>
  <si>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</si>
  <si>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</si>
  <si>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</si>
  <si>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</si>
  <si>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</si>
  <si>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</si>
  <si>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</si>
  <si>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</si>
  <si>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</si>
  <si>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</si>
  <si>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</si>
  <si>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</si>
  <si>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</si>
  <si>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</si>
  <si>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</si>
  <si>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</si>
  <si>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</si>
  <si>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</si>
  <si>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</si>
  <si>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</si>
  <si>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</si>
  <si>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</si>
  <si>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</si>
  <si>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</si>
  <si>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</si>
  <si>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</si>
  <si>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</si>
  <si>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</si>
  <si>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</si>
  <si>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</si>
  <si>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</si>
  <si>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</si>
  <si>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</si>
  <si>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</si>
  <si>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</si>
  <si>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</si>
  <si>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</si>
  <si>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</si>
  <si>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</si>
  <si>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</si>
  <si>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</si>
  <si>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</si>
  <si>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</si>
  <si>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</si>
  <si>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</si>
  <si>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</si>
  <si>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</si>
  <si>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</si>
  <si>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</si>
  <si>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</si>
  <si>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</si>
  <si>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</si>
  <si>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</si>
  <si>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</si>
  <si>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</si>
  <si>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</si>
  <si>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</si>
  <si>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</si>
  <si>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</si>
  <si>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</si>
  <si>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</si>
  <si>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</si>
  <si>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</si>
  <si>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</si>
  <si>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</si>
  <si>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</si>
  <si>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</si>
  <si>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</si>
  <si>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</si>
  <si>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</si>
  <si>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</si>
  <si>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</si>
  <si>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</si>
  <si>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</si>
  <si>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</si>
  <si>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</si>
  <si>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</si>
  <si>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</si>
  <si>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</si>
  <si>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</si>
  <si>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</si>
  <si>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</si>
  <si>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</si>
  <si>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</si>
  <si>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</si>
  <si>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</si>
  <si>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</si>
  <si>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</si>
  <si>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</si>
  <si>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</si>
  <si>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</si>
  <si>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</si>
  <si>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</si>
  <si>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</si>
  <si>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</si>
  <si>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</si>
  <si>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</si>
  <si>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</si>
  <si>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</si>
  <si>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</si>
  <si>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</si>
  <si>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</si>
  <si>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</si>
  <si>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</si>
  <si>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</si>
  <si>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</si>
  <si>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</si>
  <si>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</si>
  <si>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</si>
  <si>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</si>
  <si>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</si>
  <si>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</si>
  <si>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</si>
  <si>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</si>
  <si>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</si>
  <si>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</si>
  <si>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</si>
  <si>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</si>
  <si>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</si>
  <si>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</si>
  <si>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</si>
  <si>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</si>
  <si>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</si>
  <si>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</si>
  <si>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</si>
  <si>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</si>
  <si>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</si>
  <si>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</si>
  <si>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</si>
  <si>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</si>
  <si>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</si>
  <si>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</si>
  <si>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</si>
  <si>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</si>
  <si>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</si>
  <si>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</si>
  <si>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</si>
  <si>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</si>
  <si>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</si>
  <si>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</si>
  <si>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</si>
  <si>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</si>
  <si>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</si>
  <si>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</si>
  <si>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</si>
  <si>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</si>
  <si>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</si>
  <si>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</si>
  <si>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</si>
  <si>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</si>
  <si>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</si>
  <si>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</si>
  <si>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</si>
  <si>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</si>
  <si>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</si>
  <si>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</si>
  <si>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</si>
  <si>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</si>
  <si>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</si>
  <si>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</si>
  <si>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</si>
  <si>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</si>
  <si>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</si>
  <si>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</si>
  <si>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</si>
  <si>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</si>
  <si>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</si>
  <si>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</si>
  <si>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</si>
  <si>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</si>
  <si>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</si>
  <si>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</si>
  <si>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</si>
  <si>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</si>
  <si>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</si>
  <si>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</si>
  <si>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</si>
  <si>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</si>
  <si>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</si>
  <si>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</si>
  <si>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</si>
  <si>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</si>
  <si>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</si>
  <si>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</si>
  <si>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</si>
  <si>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</si>
  <si>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</si>
  <si>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</si>
  <si>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</si>
  <si>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</si>
  <si>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</si>
  <si>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</si>
  <si>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</si>
  <si>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</si>
  <si>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</si>
  <si>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</si>
  <si>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</si>
  <si>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</si>
  <si>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</si>
  <si>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</si>
  <si>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</si>
  <si>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</si>
  <si>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</si>
  <si>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</si>
  <si>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</si>
  <si>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</si>
  <si>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</si>
  <si>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</si>
  <si>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</si>
  <si>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</si>
  <si>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</si>
  <si>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</si>
  <si>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</si>
  <si>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</si>
  <si>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</si>
  <si>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</si>
  <si>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</si>
  <si>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</si>
  <si>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</si>
  <si>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</si>
  <si>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</si>
  <si>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</si>
  <si>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</si>
  <si>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</si>
  <si>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</si>
  <si>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</si>
  <si>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</si>
  <si>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</si>
  <si>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</si>
  <si>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</si>
  <si>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</si>
  <si>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</si>
  <si>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</si>
  <si>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</si>
  <si>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</si>
  <si>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</si>
  <si>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</si>
  <si>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</si>
  <si>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</si>
  <si>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</si>
  <si>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</si>
  <si>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</si>
  <si>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</si>
  <si>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</si>
  <si>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</si>
  <si>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</si>
  <si>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</si>
  <si>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</si>
  <si>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</si>
  <si>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</si>
  <si>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</si>
  <si>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</si>
  <si>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</si>
  <si>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</si>
  <si>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</si>
  <si>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</si>
  <si>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</si>
  <si>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</si>
  <si>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</si>
  <si>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</si>
  <si>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</si>
  <si>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</si>
  <si>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</si>
  <si>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</si>
  <si>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</si>
  <si>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</si>
  <si>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</si>
  <si>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</si>
  <si>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</si>
  <si>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</si>
  <si>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</si>
  <si>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</si>
  <si>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</si>
  <si>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</si>
  <si>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</si>
  <si>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</si>
  <si>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</si>
  <si>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</si>
  <si>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</si>
  <si>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</si>
  <si>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</si>
  <si>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</si>
  <si>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</si>
  <si>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</si>
  <si>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</si>
  <si>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</si>
  <si>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</si>
  <si>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</si>
  <si>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</si>
  <si>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</si>
  <si>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</si>
  <si>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</si>
  <si>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</si>
  <si>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</si>
  <si>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</si>
  <si>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</si>
  <si>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</si>
  <si>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</si>
  <si>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</si>
  <si>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</si>
  <si>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</si>
  <si>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</si>
  <si>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</si>
  <si>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</si>
  <si>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</si>
  <si>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</si>
  <si>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</si>
  <si>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</si>
  <si>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</si>
  <si>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</si>
  <si>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</si>
  <si>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</si>
  <si>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</si>
  <si>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</si>
  <si>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</si>
  <si>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</si>
  <si>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</si>
  <si>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</si>
  <si>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</si>
  <si>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</si>
  <si>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</si>
  <si>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</si>
  <si>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</si>
  <si>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</si>
  <si>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</si>
  <si>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</si>
  <si>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</si>
  <si>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</si>
  <si>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</si>
  <si>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</si>
  <si>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</si>
  <si>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</si>
  <si>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</si>
  <si>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</si>
  <si>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</si>
  <si>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</si>
  <si>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</si>
  <si>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</si>
  <si>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</si>
  <si>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</si>
  <si>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</si>
  <si>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</si>
  <si>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</si>
  <si>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</si>
  <si>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</si>
  <si>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</si>
  <si>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</si>
  <si>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</si>
  <si>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</si>
  <si>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</si>
  <si>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</si>
  <si>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</si>
  <si>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</si>
  <si>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</si>
  <si>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</si>
  <si>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</si>
  <si>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</si>
  <si>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</si>
  <si>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</si>
  <si>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</si>
  <si>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</si>
  <si>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</si>
  <si>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</si>
  <si>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</si>
  <si>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</si>
  <si>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</si>
  <si>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</si>
  <si>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</si>
  <si>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</si>
  <si>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</si>
  <si>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</si>
  <si>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</si>
  <si>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</si>
  <si>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</si>
  <si>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</si>
  <si>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</si>
  <si>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</si>
  <si>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</si>
  <si>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</si>
  <si>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</si>
  <si>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</si>
  <si>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</si>
  <si>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</si>
  <si>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</si>
  <si>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</si>
  <si>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</si>
  <si>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</si>
  <si>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</si>
  <si>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</si>
  <si>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</si>
  <si>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</si>
  <si>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</si>
  <si>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</si>
  <si>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</si>
  <si>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</si>
  <si>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</si>
  <si>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</si>
  <si>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</si>
  <si>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</si>
  <si>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</si>
  <si>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</si>
  <si>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</si>
  <si>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</si>
  <si>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</si>
  <si>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</si>
  <si>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</si>
  <si>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</si>
  <si>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</si>
  <si>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</si>
  <si>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</si>
  <si>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</si>
  <si>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</si>
  <si>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</si>
  <si>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</si>
  <si>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</si>
  <si>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</si>
  <si>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</si>
  <si>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</si>
  <si>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</si>
  <si>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</si>
  <si>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</si>
  <si>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</si>
  <si>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</si>
  <si>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</si>
  <si>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</si>
  <si>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</si>
  <si>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</si>
  <si>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</si>
  <si>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</si>
  <si>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</si>
  <si>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</si>
  <si>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</si>
  <si>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</si>
  <si>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</si>
  <si>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</si>
  <si>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</si>
  <si>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</si>
  <si>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</si>
  <si>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</si>
  <si>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</si>
  <si>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</si>
  <si>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</si>
  <si>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</si>
  <si>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</si>
  <si>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</si>
  <si>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</si>
  <si>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</si>
  <si>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</si>
  <si>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</si>
  <si>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</si>
  <si>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</si>
  <si>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</si>
  <si>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</si>
  <si>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</si>
  <si>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</si>
  <si>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</si>
  <si>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</si>
  <si>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</si>
  <si>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</si>
  <si>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</si>
  <si>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</si>
  <si>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</si>
  <si>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</si>
  <si>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</si>
  <si>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</si>
  <si>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</si>
  <si>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</si>
  <si>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</si>
  <si>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</si>
  <si>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</si>
  <si>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</si>
  <si>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</si>
  <si>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</si>
  <si>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</si>
  <si>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</si>
  <si>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</si>
  <si>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</si>
  <si>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</si>
  <si>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</si>
  <si>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</si>
  <si>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</si>
  <si>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</si>
  <si>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</si>
  <si>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</si>
  <si>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</si>
  <si>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</si>
  <si>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</si>
  <si>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</si>
  <si>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</si>
  <si>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</si>
  <si>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</si>
  <si>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</si>
  <si>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</si>
  <si>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</si>
  <si>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</si>
  <si>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</si>
  <si>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</si>
  <si>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</si>
  <si>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</si>
  <si>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</si>
  <si>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</si>
  <si>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</si>
  <si>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</si>
  <si>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</si>
  <si>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</si>
  <si>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</si>
  <si>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</si>
  <si>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</si>
  <si>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</si>
  <si>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</si>
  <si>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</si>
  <si>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</si>
  <si>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</si>
  <si>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</si>
  <si>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</si>
  <si>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</si>
  <si>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</si>
  <si>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</si>
  <si>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</si>
  <si>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</si>
  <si>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</si>
  <si>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</si>
  <si>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</si>
  <si>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</si>
  <si>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</si>
  <si>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</si>
  <si>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</si>
  <si>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</si>
  <si>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</si>
  <si>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</si>
  <si>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</si>
  <si>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</si>
  <si>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</si>
  <si>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</si>
  <si>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</si>
  <si>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</si>
  <si>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</si>
  <si>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</si>
  <si>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</si>
  <si>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</si>
  <si>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</si>
  <si>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</si>
  <si>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</si>
  <si>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</si>
  <si>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</si>
  <si>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</si>
  <si>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</si>
  <si>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</si>
  <si>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</si>
  <si>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</si>
  <si>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</si>
  <si>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</si>
  <si>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</si>
  <si>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</si>
  <si>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</si>
  <si>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</si>
  <si>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</si>
  <si>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</si>
  <si>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</si>
  <si>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</si>
  <si>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</si>
  <si>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</si>
  <si>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</si>
  <si>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</si>
  <si>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</si>
  <si>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</si>
  <si>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</si>
  <si>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</si>
  <si>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</si>
  <si>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</si>
  <si>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</si>
  <si>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</si>
  <si>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</si>
  <si>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</si>
  <si>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</si>
  <si>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</si>
  <si>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</si>
  <si>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</si>
  <si>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</si>
  <si>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</si>
  <si>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</si>
  <si>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</si>
  <si>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</si>
  <si>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</si>
  <si>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</si>
  <si>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</si>
  <si>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</si>
  <si>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</si>
  <si>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</si>
  <si>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</si>
  <si>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</si>
  <si>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</si>
  <si>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</si>
  <si>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</si>
  <si>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</si>
  <si>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</si>
  <si>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</si>
  <si>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</si>
  <si>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</si>
  <si>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</si>
  <si>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</si>
  <si>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</si>
  <si>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</si>
  <si>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</si>
  <si>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</si>
  <si>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</si>
  <si>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</si>
  <si>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</si>
  <si>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</si>
  <si>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</si>
  <si>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</si>
  <si>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</si>
  <si>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</si>
  <si>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</si>
  <si>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</si>
  <si>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</si>
  <si>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</si>
  <si>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</si>
  <si>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</si>
  <si>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</si>
  <si>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</si>
  <si>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</si>
  <si>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</si>
  <si>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</si>
  <si>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</si>
  <si>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</si>
  <si>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</si>
  <si>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</si>
  <si>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</si>
  <si>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</si>
  <si>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</si>
  <si>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</si>
  <si>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</si>
  <si>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</si>
  <si>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</si>
  <si>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</si>
  <si>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</si>
  <si>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</si>
  <si>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</si>
  <si>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</si>
  <si>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</si>
  <si>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</si>
  <si>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</si>
  <si>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</si>
  <si>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</si>
  <si>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</si>
  <si>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</si>
  <si>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</si>
  <si>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</si>
  <si>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</si>
  <si>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</si>
  <si>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</si>
  <si>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</si>
  <si>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</si>
  <si>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</si>
  <si>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</si>
  <si>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</si>
  <si>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</si>
  <si>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</si>
  <si>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</si>
  <si>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</si>
  <si>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</si>
  <si>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</si>
  <si>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</si>
  <si>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</si>
  <si>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</si>
  <si>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</si>
  <si>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</si>
  <si>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</si>
  <si>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</si>
  <si>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</si>
  <si>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</si>
  <si>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</si>
  <si>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</si>
  <si>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</si>
  <si>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</si>
  <si>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</si>
  <si>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</si>
  <si>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</si>
  <si>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</si>
  <si>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</si>
  <si>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</si>
  <si>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</si>
  <si>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</si>
  <si>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</si>
  <si>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</si>
  <si>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</si>
  <si>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</si>
  <si>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</si>
  <si>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</si>
  <si>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</si>
  <si>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</si>
  <si>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</si>
  <si>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</si>
  <si>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</si>
  <si>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</si>
  <si>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</si>
  <si>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</si>
  <si>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</si>
  <si>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</si>
  <si>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</si>
  <si>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</si>
  <si>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</si>
  <si>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</si>
  <si>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</si>
  <si>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</si>
  <si>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</si>
  <si>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</si>
  <si>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</si>
  <si>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</si>
  <si>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</si>
  <si>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</si>
  <si>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</si>
  <si>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</si>
  <si>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</si>
  <si>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</si>
  <si>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</si>
  <si>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</si>
  <si>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</si>
  <si>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</si>
  <si>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</si>
  <si>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</si>
  <si>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</si>
  <si>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</si>
  <si>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</si>
  <si>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</si>
  <si>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</si>
  <si>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</si>
  <si>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</si>
  <si>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</si>
  <si>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</si>
  <si>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</si>
  <si>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</si>
  <si>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</si>
  <si>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</si>
  <si>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</si>
  <si>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</si>
  <si>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</si>
  <si>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</si>
  <si>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</si>
  <si>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</si>
  <si>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</si>
  <si>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</si>
  <si>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</si>
  <si>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</si>
  <si>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</si>
  <si>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</si>
  <si>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</si>
  <si>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</si>
  <si>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</si>
  <si>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</si>
  <si>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</si>
  <si>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</si>
  <si>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</si>
  <si>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</si>
  <si>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</si>
  <si>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</si>
  <si>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</si>
  <si>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</si>
  <si>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</si>
  <si>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</si>
  <si>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</si>
  <si>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</si>
  <si>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</si>
  <si>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</si>
  <si>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</si>
  <si>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</si>
  <si>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</si>
  <si>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</si>
  <si>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</si>
  <si>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</si>
  <si>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</si>
  <si>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</si>
  <si>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</si>
  <si>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</si>
  <si>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</si>
  <si>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</si>
  <si>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</si>
  <si>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</si>
  <si>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</si>
  <si>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</si>
  <si>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</si>
  <si>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</si>
  <si>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</si>
  <si>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</si>
  <si>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</si>
  <si>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</si>
  <si>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</si>
  <si>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</si>
  <si>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</si>
  <si>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</si>
  <si>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</si>
  <si>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</si>
  <si>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</si>
  <si>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</si>
  <si>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</si>
  <si>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</si>
  <si>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</si>
  <si>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</si>
  <si>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</si>
  <si>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</si>
  <si>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</si>
  <si>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</si>
  <si>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</si>
  <si>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</si>
  <si>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</si>
  <si>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</si>
  <si>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</si>
  <si>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</si>
  <si>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</si>
  <si>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</si>
  <si>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</si>
  <si>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</si>
  <si>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</si>
  <si>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</si>
  <si>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</si>
  <si>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</si>
  <si>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</si>
  <si>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</si>
  <si>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</si>
  <si>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</si>
  <si>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</si>
  <si>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</si>
  <si>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</si>
  <si>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</si>
  <si>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</si>
  <si>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</si>
  <si>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</si>
  <si>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</si>
  <si>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</si>
  <si>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</si>
  <si>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</si>
  <si>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</si>
  <si>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</si>
  <si>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</si>
  <si>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</si>
  <si>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</si>
  <si>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</si>
  <si>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</si>
  <si>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</si>
  <si>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</si>
  <si>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</si>
  <si>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</si>
  <si>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</si>
  <si>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</si>
  <si>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</si>
  <si>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</si>
  <si>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</si>
  <si>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</si>
  <si>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</si>
  <si>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</si>
  <si>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</si>
  <si>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</si>
  <si>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</si>
  <si>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</si>
  <si>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</si>
  <si>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</si>
  <si>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</si>
  <si>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</si>
  <si>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</si>
  <si>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</si>
  <si>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</si>
  <si>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</si>
  <si>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</si>
  <si>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</si>
  <si>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</si>
  <si>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</si>
  <si>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</si>
  <si>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</si>
  <si>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</si>
  <si>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</si>
  <si>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</si>
  <si>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</si>
  <si>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</si>
  <si>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</si>
  <si>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</si>
  <si>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</si>
  <si>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</si>
  <si>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</si>
  <si>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</si>
  <si>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</si>
  <si>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</si>
  <si>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</si>
  <si>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</si>
  <si>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</si>
  <si>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</si>
  <si>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</si>
  <si>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</si>
  <si>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</si>
  <si>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</si>
  <si>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</si>
  <si>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</si>
  <si>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</si>
  <si>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</si>
  <si>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</si>
  <si>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</si>
  <si>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</si>
  <si>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</si>
  <si>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</si>
  <si>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</si>
  <si>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</si>
  <si>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</si>
  <si>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</si>
  <si>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</si>
  <si>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</si>
  <si>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</si>
  <si>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</si>
  <si>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</si>
  <si>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</si>
  <si>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</si>
  <si>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</si>
  <si>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</si>
  <si>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</si>
  <si>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</si>
  <si>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</si>
  <si>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</si>
  <si>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</si>
  <si>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</si>
  <si>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</si>
  <si>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</si>
  <si>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</si>
  <si>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</si>
  <si>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</si>
  <si>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</si>
  <si>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</si>
  <si>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</si>
  <si>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</si>
  <si>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</si>
  <si>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</si>
  <si>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</si>
  <si>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</si>
  <si>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</si>
  <si>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</si>
  <si>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</si>
  <si>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</si>
  <si>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</si>
  <si>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</si>
  <si>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</si>
  <si>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</si>
  <si>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</si>
  <si>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</si>
  <si>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</si>
  <si>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</si>
  <si>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</si>
  <si>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</si>
  <si>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</si>
  <si>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</si>
  <si>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</si>
  <si>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</si>
  <si>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</si>
  <si>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</si>
  <si>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</si>
  <si>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</si>
  <si>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</si>
  <si>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</si>
  <si>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</si>
  <si>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</si>
  <si>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</si>
  <si>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</si>
  <si>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</si>
  <si>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</si>
  <si>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</si>
  <si>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</si>
  <si>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</si>
  <si>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</si>
  <si>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</si>
  <si>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</si>
  <si>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</si>
  <si>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</si>
  <si>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</si>
  <si>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</si>
  <si>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</si>
  <si>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</si>
  <si>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</si>
  <si>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</si>
  <si>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</si>
  <si>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</si>
  <si>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</si>
  <si>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</si>
  <si>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</si>
  <si>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</si>
  <si>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</si>
  <si>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</si>
  <si>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</si>
  <si>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</si>
  <si>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</si>
  <si>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</si>
  <si>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</si>
  <si>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</si>
  <si>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</si>
  <si>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</si>
  <si>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</si>
  <si>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</si>
  <si>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</si>
  <si>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</si>
  <si>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</si>
  <si>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</si>
  <si>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</si>
  <si>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</si>
  <si>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</si>
  <si>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</si>
  <si>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</si>
  <si>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</si>
  <si>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</si>
  <si>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</si>
  <si>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</si>
  <si>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</si>
  <si>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</si>
  <si>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</si>
  <si>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</si>
  <si>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</si>
  <si>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</si>
  <si>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</si>
  <si>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</si>
  <si>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</si>
  <si>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</si>
  <si>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</si>
  <si>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</si>
  <si>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</si>
  <si>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</si>
  <si>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</si>
  <si>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</si>
  <si>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</si>
  <si>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</si>
  <si>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</si>
  <si>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</si>
  <si>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</si>
  <si>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</si>
  <si>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</si>
  <si>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</si>
  <si>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</si>
  <si>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</si>
  <si>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</si>
  <si>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</si>
  <si>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</si>
  <si>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</si>
  <si>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</si>
  <si>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</si>
  <si>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</si>
  <si>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</si>
  <si>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</si>
  <si>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</si>
  <si>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</si>
  <si>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</si>
  <si>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</si>
  <si>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</si>
  <si>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</si>
  <si>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</si>
  <si>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</si>
  <si>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</si>
  <si>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</si>
  <si>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</si>
  <si>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</si>
  <si>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</si>
  <si>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</si>
  <si>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</si>
  <si>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</si>
  <si>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</si>
  <si>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</si>
  <si>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</si>
  <si>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</si>
  <si>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</si>
  <si>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</si>
  <si>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</si>
  <si>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</si>
  <si>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</si>
  <si>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</si>
  <si>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</si>
  <si>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</si>
  <si>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</si>
  <si>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</si>
  <si>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</si>
  <si>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</si>
  <si>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</si>
  <si>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</si>
  <si>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</si>
  <si>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</si>
  <si>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</si>
  <si>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</si>
  <si>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</si>
  <si>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</si>
  <si>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</si>
  <si>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</si>
  <si>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</si>
  <si>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</si>
  <si>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</si>
  <si>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</si>
  <si>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</si>
  <si>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</si>
  <si>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</si>
  <si>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</si>
  <si>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</si>
  <si>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</si>
  <si>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</si>
  <si>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</si>
  <si>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</si>
  <si>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</si>
  <si>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</si>
  <si>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</si>
  <si>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</si>
  <si>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</si>
  <si>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</si>
  <si>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</si>
  <si>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</si>
  <si>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</si>
  <si>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</si>
  <si>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</si>
  <si>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</si>
  <si>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</si>
  <si>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</si>
  <si>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</si>
  <si>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</si>
  <si>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</si>
  <si>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</si>
  <si>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</si>
  <si>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</si>
  <si>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</si>
  <si>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</si>
  <si>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</si>
  <si>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</si>
  <si>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</si>
  <si>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</si>
  <si>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</si>
  <si>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</si>
  <si>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</si>
  <si>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</si>
  <si>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</si>
  <si>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</si>
  <si>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</si>
  <si>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</si>
  <si>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</si>
  <si>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</si>
  <si>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</si>
  <si>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</si>
  <si>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</si>
  <si>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</si>
  <si>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</si>
  <si>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</si>
  <si>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</si>
  <si>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</si>
  <si>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</si>
  <si>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</si>
  <si>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</si>
  <si>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</si>
  <si>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</si>
  <si>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</si>
  <si>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</si>
  <si>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</si>
  <si>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</si>
  <si>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</si>
  <si>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</si>
  <si>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</si>
  <si>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</si>
  <si>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</si>
  <si>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</si>
  <si>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</si>
  <si>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</si>
  <si>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</si>
  <si>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</si>
  <si>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</si>
  <si>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</si>
  <si>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</si>
  <si>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</si>
  <si>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</si>
  <si>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</si>
  <si>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</si>
  <si>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</si>
  <si>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</si>
  <si>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</si>
  <si>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</si>
  <si>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</si>
  <si>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</si>
  <si>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</si>
  <si>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</si>
  <si>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</si>
  <si>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</si>
  <si>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</si>
  <si>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</si>
  <si>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</si>
  <si>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</si>
  <si>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</si>
  <si>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</si>
  <si>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</si>
  <si>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</si>
  <si>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</si>
  <si>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</si>
  <si>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</si>
  <si>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</si>
  <si>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</si>
  <si>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</si>
  <si>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</si>
  <si>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</si>
  <si>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</si>
  <si>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</si>
  <si>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</si>
  <si>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</si>
  <si>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</si>
  <si>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</si>
  <si>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</si>
  <si>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</si>
  <si>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</si>
  <si>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</si>
  <si>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</si>
  <si>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</si>
  <si>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</si>
  <si>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</si>
  <si>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</si>
  <si>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</si>
  <si>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</si>
  <si>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</si>
  <si>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</si>
  <si>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</si>
  <si>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</si>
  <si>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</si>
  <si>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</si>
  <si>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</si>
  <si>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</si>
  <si>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</si>
  <si>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</si>
  <si>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</si>
  <si>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</si>
  <si>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</si>
  <si>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</si>
  <si>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</si>
  <si>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</si>
  <si>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</si>
  <si>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</si>
  <si>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</si>
  <si>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</si>
  <si>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</si>
  <si>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</si>
  <si>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</si>
  <si>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</si>
  <si>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</si>
  <si>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</si>
  <si>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</si>
  <si>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</si>
  <si>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</si>
  <si>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</si>
  <si>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</si>
  <si>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</si>
  <si>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</si>
  <si>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</si>
  <si>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</si>
  <si>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</si>
  <si>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</si>
  <si>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</si>
  <si>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</si>
  <si>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</si>
  <si>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</si>
  <si>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</si>
  <si>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</si>
  <si>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</si>
  <si>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</si>
  <si>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</si>
  <si>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</si>
  <si>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</si>
  <si>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</si>
  <si>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</si>
  <si>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</si>
  <si>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</si>
  <si>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</si>
  <si>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</si>
  <si>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</si>
  <si>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</si>
  <si>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</si>
  <si>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</si>
  <si>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</si>
  <si>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</si>
  <si>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</si>
  <si>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</si>
  <si>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</si>
  <si>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</si>
  <si>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</si>
  <si>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</si>
  <si>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</si>
  <si>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</si>
  <si>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</si>
  <si>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</si>
  <si>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</si>
  <si>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</si>
  <si>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</si>
  <si>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</si>
  <si>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</si>
  <si>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</si>
  <si>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</si>
  <si>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</si>
  <si>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</si>
  <si>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</si>
  <si>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</si>
  <si>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</si>
  <si>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</si>
  <si>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</si>
  <si>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</si>
  <si>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</si>
  <si>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</si>
  <si>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</si>
  <si>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</si>
  <si>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</si>
  <si>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</si>
  <si>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</si>
  <si>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</si>
  <si>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</si>
  <si>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</si>
  <si>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</si>
  <si>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</si>
  <si>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</si>
  <si>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</si>
  <si>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</si>
  <si>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</si>
  <si>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</si>
  <si>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</si>
  <si>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</si>
  <si>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</si>
  <si>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</si>
  <si>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</si>
  <si>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</si>
  <si>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</si>
  <si>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</si>
  <si>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</si>
  <si>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</si>
  <si>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</si>
  <si>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</si>
  <si>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</si>
  <si>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</si>
  <si>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</si>
  <si>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</si>
  <si>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</si>
  <si>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</si>
  <si>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</si>
  <si>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</si>
  <si>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</si>
  <si>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</si>
  <si>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</si>
  <si>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</si>
  <si>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</si>
  <si>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</si>
  <si>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</si>
  <si>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</si>
  <si>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</si>
  <si>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</si>
  <si>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</si>
  <si>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</si>
  <si>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</si>
  <si>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</si>
  <si>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</si>
  <si>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</si>
  <si>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</si>
  <si>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</si>
  <si>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</si>
  <si>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</si>
  <si>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</si>
  <si>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</si>
  <si>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</si>
  <si>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</si>
  <si>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</si>
  <si>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</si>
  <si>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</si>
  <si>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</si>
  <si>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</si>
  <si>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</si>
  <si>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</si>
  <si>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</si>
  <si>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</si>
  <si>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</si>
  <si>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</si>
  <si>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</si>
  <si>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</si>
  <si>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</si>
  <si>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</si>
  <si>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</si>
  <si>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</si>
  <si>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</si>
  <si>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</si>
  <si>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</si>
  <si>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</si>
  <si>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</si>
  <si>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</si>
  <si>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</si>
  <si>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</si>
  <si>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</si>
  <si>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</si>
  <si>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</si>
  <si>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</si>
  <si>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</si>
  <si>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</si>
  <si>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</si>
  <si>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</si>
  <si>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</si>
  <si>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</si>
  <si>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</si>
  <si>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</si>
  <si>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</si>
  <si>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</si>
  <si>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</si>
  <si>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</si>
  <si>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</si>
  <si>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</si>
  <si>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</si>
  <si>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</si>
  <si>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</si>
  <si>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</si>
  <si>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</si>
  <si>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</si>
  <si>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</si>
  <si>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</si>
  <si>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</si>
  <si>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</si>
  <si>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</si>
  <si>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</si>
  <si>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</si>
  <si>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</si>
  <si>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</si>
  <si>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</si>
  <si>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</si>
  <si>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</si>
  <si>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</si>
  <si>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</si>
  <si>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</si>
  <si>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</si>
  <si>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</si>
  <si>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</si>
  <si>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</si>
  <si>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</si>
  <si>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</si>
  <si>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</si>
  <si>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</si>
  <si>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</si>
  <si>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</si>
  <si>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</si>
  <si>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</si>
  <si>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</si>
  <si>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</si>
  <si>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</si>
  <si>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</si>
  <si>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</si>
  <si>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</si>
  <si>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</si>
  <si>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</si>
  <si>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</si>
  <si>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</si>
  <si>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</si>
  <si>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</si>
  <si>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</si>
  <si>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</si>
  <si>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</si>
  <si>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</si>
  <si>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</si>
  <si>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</si>
  <si>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</si>
  <si>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</si>
  <si>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</si>
  <si>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</si>
  <si>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</si>
  <si>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</si>
  <si>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</si>
  <si>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</si>
  <si>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</si>
  <si>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</si>
  <si>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</si>
  <si>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</si>
  <si>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</si>
  <si>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</si>
  <si>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</si>
  <si>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</si>
  <si>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</si>
  <si>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</si>
  <si>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</si>
  <si>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</si>
  <si>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</si>
  <si>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</si>
  <si>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</si>
  <si>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</si>
  <si>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</si>
  <si>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</si>
  <si>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</si>
  <si>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</si>
  <si>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</si>
  <si>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</si>
  <si>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</si>
  <si>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</si>
  <si>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</si>
  <si>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</si>
  <si>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</si>
  <si>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</si>
  <si>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</si>
  <si>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</si>
  <si>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</si>
  <si>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</si>
  <si>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</si>
  <si>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</si>
  <si>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</si>
  <si>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</si>
  <si>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</si>
  <si>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</si>
  <si>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</si>
  <si>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</si>
  <si>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</si>
  <si>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</si>
  <si>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</si>
  <si>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</si>
  <si>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</si>
  <si>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</si>
  <si>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</si>
  <si>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</si>
  <si>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</si>
  <si>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</si>
  <si>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</si>
  <si>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</si>
  <si>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</si>
  <si>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</si>
  <si>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</si>
  <si>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</si>
  <si>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</si>
  <si>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</si>
  <si>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</si>
  <si>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</si>
  <si>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</si>
  <si>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</si>
  <si>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</si>
  <si>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</si>
  <si>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</si>
  <si>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</si>
  <si>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</si>
  <si>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</si>
  <si>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</si>
  <si>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</si>
  <si>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</si>
  <si>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</si>
  <si>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</si>
  <si>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</si>
  <si>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</si>
  <si>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</si>
  <si>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</si>
  <si>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</si>
  <si>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</si>
  <si>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</si>
  <si>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</si>
  <si>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</si>
  <si>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</si>
  <si>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</si>
  <si>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</si>
  <si>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</si>
  <si>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</si>
  <si>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</si>
  <si>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</si>
  <si>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</si>
  <si>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</si>
  <si>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</si>
  <si>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</si>
  <si>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</si>
  <si>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</si>
  <si>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</si>
  <si>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</si>
  <si>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</si>
  <si>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</si>
  <si>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</si>
  <si>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</si>
  <si>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</si>
  <si>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</si>
  <si>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</si>
  <si>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</si>
  <si>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</si>
  <si>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</si>
  <si>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</si>
  <si>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</si>
  <si>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</si>
  <si>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</si>
  <si>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</si>
  <si>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</si>
  <si>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</si>
  <si>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</si>
  <si>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</si>
  <si>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</si>
  <si>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</si>
  <si>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</si>
  <si>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</si>
  <si>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</si>
  <si>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</si>
  <si>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</si>
  <si>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</si>
  <si>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</si>
  <si>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</si>
  <si>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</si>
  <si>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</si>
  <si>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</si>
  <si>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</si>
  <si>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</si>
  <si>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</si>
  <si>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</si>
  <si>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</si>
  <si>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</si>
  <si>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</si>
  <si>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</si>
  <si>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</si>
  <si>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</si>
  <si>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</si>
  <si>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</si>
  <si>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</si>
  <si>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</si>
  <si>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</si>
  <si>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</si>
  <si>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</si>
  <si>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</si>
  <si>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</si>
  <si>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</si>
  <si>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</si>
  <si>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</si>
  <si>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</si>
  <si>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</si>
  <si>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</si>
  <si>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</si>
  <si>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</si>
  <si>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</si>
  <si>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</si>
  <si>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</si>
  <si>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</si>
  <si>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</si>
  <si>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</si>
  <si>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</si>
  <si>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</si>
  <si>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</si>
  <si>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</si>
  <si>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</si>
  <si>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</si>
  <si>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</si>
  <si>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</si>
  <si>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</si>
  <si>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</si>
  <si>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</si>
  <si>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</si>
  <si>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</si>
  <si>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</si>
  <si>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</si>
  <si>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</si>
  <si>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</si>
  <si>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</si>
  <si>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</si>
  <si>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</si>
  <si>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</si>
  <si>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</si>
  <si>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</si>
  <si>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</si>
  <si>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</si>
  <si>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</si>
  <si>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</si>
  <si>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</si>
  <si>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</si>
  <si>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</si>
  <si>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</si>
  <si>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</si>
  <si>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</si>
  <si>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</si>
  <si>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</si>
  <si>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</si>
  <si>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</si>
  <si>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</si>
  <si>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</si>
  <si>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</si>
  <si>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</si>
  <si>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</si>
  <si>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</si>
  <si>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</si>
  <si>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</si>
  <si>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</si>
  <si>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</si>
  <si>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</si>
  <si>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</si>
  <si>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</si>
  <si>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</si>
  <si>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</si>
  <si>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</si>
  <si>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</si>
  <si>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</si>
  <si>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</si>
  <si>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</si>
  <si>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</si>
  <si>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</si>
  <si>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</si>
  <si>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</si>
  <si>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</si>
  <si>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</si>
  <si>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</si>
  <si>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</si>
  <si>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</si>
  <si>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</si>
  <si>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</si>
  <si>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</si>
  <si>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</si>
  <si>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</si>
  <si>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</si>
  <si>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</si>
  <si>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</si>
  <si>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</si>
  <si>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</si>
  <si>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</si>
  <si>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</si>
  <si>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</si>
  <si>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</si>
  <si>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</si>
  <si>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</si>
  <si>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</si>
  <si>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</si>
  <si>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</si>
  <si>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</si>
  <si>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</si>
  <si>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</si>
  <si>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</si>
  <si>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</si>
  <si>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</si>
  <si>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</si>
  <si>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</si>
  <si>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</si>
  <si>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</si>
  <si>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</si>
  <si>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</si>
  <si>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</si>
  <si>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</si>
  <si>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</si>
  <si>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</si>
  <si>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</si>
  <si>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</si>
  <si>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</si>
  <si>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</si>
  <si>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</si>
  <si>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</si>
  <si>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</si>
  <si>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</si>
  <si>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</si>
  <si>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</si>
  <si>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</si>
  <si>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</si>
  <si>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</si>
  <si>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</si>
  <si>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</si>
  <si>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</si>
  <si>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</si>
  <si>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</si>
  <si>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</si>
  <si>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</si>
  <si>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</si>
  <si>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</si>
  <si>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</si>
  <si>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</si>
  <si>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</si>
  <si>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</si>
  <si>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</si>
  <si>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</si>
  <si>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</si>
  <si>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</si>
  <si>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</si>
  <si>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</si>
  <si>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</si>
  <si>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</si>
  <si>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</si>
  <si>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</si>
  <si>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</si>
  <si>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</si>
  <si>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</si>
  <si>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</si>
  <si>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</si>
  <si>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</si>
  <si>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</si>
  <si>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</si>
  <si>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</si>
  <si>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</si>
  <si>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</si>
  <si>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</si>
  <si>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</si>
  <si>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</si>
  <si>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</si>
  <si>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</si>
  <si>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</si>
  <si>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</si>
  <si>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</si>
  <si>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</si>
  <si>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</si>
  <si>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</si>
  <si>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</si>
  <si>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</si>
  <si>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</si>
  <si>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</si>
  <si>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</si>
  <si>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</si>
  <si>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</si>
  <si>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</si>
  <si>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</si>
  <si>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</si>
  <si>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</si>
  <si>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</si>
  <si>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</si>
  <si>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</si>
  <si>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</si>
  <si>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</si>
  <si>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</si>
  <si>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</si>
  <si>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</si>
  <si>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</si>
  <si>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</si>
  <si>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</si>
  <si>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</si>
  <si>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</si>
  <si>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</si>
  <si>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</si>
  <si>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</si>
  <si>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</si>
  <si>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</si>
  <si>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</si>
  <si>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</si>
  <si>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</si>
  <si>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</si>
  <si>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</si>
  <si>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</si>
  <si>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</si>
  <si>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</si>
  <si>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</si>
  <si>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</si>
  <si>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</si>
  <si>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</si>
  <si>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</si>
  <si>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</si>
  <si>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</si>
  <si>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</si>
  <si>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</si>
  <si>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</si>
  <si>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</si>
  <si>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</si>
  <si>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</si>
  <si>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</si>
  <si>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</si>
  <si>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</si>
  <si>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</si>
  <si>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</si>
  <si>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</si>
  <si>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</si>
  <si>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</si>
  <si>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</si>
  <si>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</si>
  <si>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</si>
  <si>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</si>
  <si>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</si>
  <si>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</si>
  <si>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</si>
  <si>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</si>
  <si>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</si>
  <si>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</si>
  <si>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</si>
  <si>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</si>
  <si>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</si>
  <si>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</si>
  <si>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</si>
  <si>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</si>
  <si>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</si>
  <si>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</si>
  <si>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</si>
  <si>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</si>
  <si>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</si>
  <si>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</si>
  <si>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</si>
  <si>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</si>
  <si>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</si>
  <si>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</si>
  <si>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</si>
  <si>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</si>
  <si>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</si>
  <si>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</si>
  <si>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</si>
  <si>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</si>
  <si>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</si>
  <si>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</si>
  <si>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</si>
  <si>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</si>
  <si>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</si>
  <si>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</si>
  <si>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</si>
  <si>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</si>
  <si>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</si>
  <si>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</si>
  <si>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</si>
  <si>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</si>
  <si>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</si>
  <si>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</si>
  <si>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</si>
  <si>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</si>
  <si>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</si>
  <si>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</si>
  <si>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</si>
  <si>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</si>
  <si>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</si>
  <si>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</si>
  <si>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</si>
  <si>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</si>
  <si>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</si>
  <si>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</si>
  <si>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</si>
  <si>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</si>
  <si>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</si>
  <si>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</si>
  <si>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</si>
  <si>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</si>
  <si>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</si>
  <si>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</si>
  <si>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</si>
  <si>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</si>
  <si>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</si>
  <si>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</si>
  <si>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</si>
  <si>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</si>
  <si>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</si>
  <si>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</si>
  <si>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</si>
  <si>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</si>
  <si>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</si>
  <si>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</si>
  <si>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</si>
  <si>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</si>
  <si>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</si>
  <si>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</si>
  <si>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</si>
  <si>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</si>
  <si>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</si>
  <si>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</si>
  <si>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</si>
  <si>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</si>
  <si>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</si>
  <si>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</si>
  <si>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</si>
  <si>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</si>
  <si>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</si>
  <si>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</si>
  <si>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</si>
  <si>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</si>
  <si>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</si>
  <si>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</si>
  <si>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</si>
  <si>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</si>
  <si>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</si>
  <si>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</si>
  <si>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</si>
  <si>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</si>
  <si>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</si>
  <si>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</si>
  <si>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</si>
  <si>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</si>
  <si>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</si>
  <si>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</si>
  <si>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</si>
  <si>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</si>
  <si>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</si>
  <si>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</si>
  <si>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</si>
  <si>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</si>
  <si>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</si>
  <si>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</si>
  <si>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</si>
  <si>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</si>
  <si>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</si>
  <si>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</si>
  <si>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</si>
  <si>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</si>
  <si>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</si>
  <si>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</si>
  <si>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</si>
  <si>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</si>
  <si>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</si>
  <si>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</si>
  <si>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</si>
  <si>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</si>
  <si>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</si>
  <si>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</si>
  <si>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</si>
  <si>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</si>
  <si>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</si>
  <si>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</si>
  <si>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</si>
  <si>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</si>
  <si>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</si>
  <si>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</si>
  <si>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</si>
  <si>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</si>
  <si>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</si>
  <si>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</si>
  <si>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</si>
  <si>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</si>
  <si>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</si>
  <si>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</si>
  <si>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</si>
  <si>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</si>
  <si>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</si>
  <si>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</si>
  <si>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</si>
  <si>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</si>
  <si>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</si>
  <si>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</si>
  <si>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</si>
  <si>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</si>
  <si>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</si>
  <si>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</si>
  <si>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</si>
  <si>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</si>
  <si>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</si>
  <si>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</si>
  <si>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</si>
  <si>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</si>
  <si>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</si>
  <si>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</si>
  <si>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</si>
  <si>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</si>
  <si>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</si>
  <si>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</si>
  <si>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</si>
  <si>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</si>
  <si>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</si>
  <si>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</si>
  <si>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</si>
  <si>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</si>
  <si>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</si>
  <si>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</si>
  <si>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</si>
  <si>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</si>
  <si>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</si>
  <si>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</si>
  <si>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</si>
  <si>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</si>
  <si>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</si>
  <si>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</si>
  <si>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</si>
  <si>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</si>
  <si>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</si>
  <si>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</si>
  <si>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</si>
  <si>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</si>
  <si>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</si>
  <si>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</si>
  <si>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</si>
  <si>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</si>
  <si>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</si>
  <si>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</si>
  <si>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</si>
  <si>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</si>
  <si>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</si>
  <si>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</si>
  <si>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</si>
  <si>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</si>
  <si>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</si>
  <si>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</si>
  <si>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</si>
  <si>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</si>
  <si>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</si>
  <si>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</si>
  <si>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</si>
  <si>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</si>
  <si>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</si>
  <si>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</si>
  <si>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</si>
  <si>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</si>
  <si>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</si>
  <si>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</si>
  <si>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</si>
  <si>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</si>
  <si>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</si>
  <si>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</si>
  <si>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</si>
  <si>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</si>
  <si>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</si>
  <si>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</si>
  <si>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</si>
  <si>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</si>
  <si>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</si>
  <si>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</si>
  <si>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</si>
  <si>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</si>
  <si>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</si>
  <si>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</si>
  <si>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</si>
  <si>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</si>
  <si>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</si>
  <si>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</si>
  <si>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</si>
  <si>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</si>
  <si>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</si>
  <si>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</si>
  <si>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</si>
  <si>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</si>
  <si>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</si>
  <si>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</si>
  <si>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</si>
  <si>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</si>
  <si>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</si>
  <si>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</si>
  <si>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</si>
  <si>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</si>
  <si>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</si>
  <si>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</si>
  <si>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</si>
  <si>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</si>
  <si>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</si>
  <si>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</si>
  <si>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</si>
  <si>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</si>
  <si>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</si>
  <si>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</si>
  <si>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</si>
  <si>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</si>
  <si>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</si>
  <si>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</si>
  <si>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</si>
  <si>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</si>
  <si>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</si>
  <si>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</si>
  <si>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</si>
  <si>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</si>
  <si>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</si>
  <si>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</si>
  <si>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</si>
  <si>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</si>
  <si>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</si>
  <si>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</si>
  <si>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</si>
  <si>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</si>
  <si>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</si>
  <si>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</si>
  <si>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</si>
  <si>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</si>
  <si>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</si>
  <si>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</si>
  <si>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</si>
  <si>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</si>
  <si>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</si>
  <si>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</si>
  <si>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</si>
  <si>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</si>
  <si>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</si>
  <si>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</si>
  <si>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</si>
  <si>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</si>
  <si>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</si>
  <si>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</si>
  <si>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</si>
  <si>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</si>
  <si>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</si>
  <si>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</si>
  <si>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</si>
  <si>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</si>
  <si>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</si>
  <si>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</si>
  <si>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</si>
  <si>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</si>
  <si>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</si>
  <si>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</si>
  <si>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</si>
  <si>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</si>
  <si>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</si>
  <si>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</si>
  <si>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</si>
  <si>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</si>
  <si>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</si>
  <si>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</si>
  <si>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</si>
  <si>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</si>
  <si>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</si>
  <si>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</si>
  <si>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</si>
  <si>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</si>
  <si>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</si>
  <si>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</si>
  <si>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</si>
  <si>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</si>
  <si>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</si>
  <si>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</si>
  <si>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</si>
  <si>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</si>
  <si>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</si>
  <si>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</si>
  <si>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</si>
  <si>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</si>
  <si>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</si>
  <si>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</si>
  <si>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</si>
  <si>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</si>
  <si>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</si>
  <si>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</si>
  <si>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</si>
  <si>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</si>
  <si>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</si>
  <si>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</si>
  <si>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</si>
  <si>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</si>
  <si>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</si>
  <si>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</si>
  <si>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</si>
  <si>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</si>
  <si>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</si>
  <si>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</si>
  <si>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</si>
  <si>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</si>
  <si>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</si>
  <si>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</si>
  <si>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</si>
  <si>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</si>
  <si>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</si>
  <si>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</si>
  <si>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</si>
  <si>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</si>
  <si>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</si>
  <si>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</si>
  <si>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</si>
  <si>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</si>
  <si>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</si>
  <si>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</si>
  <si>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</si>
  <si>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</si>
  <si>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</si>
  <si>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</si>
  <si>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</si>
  <si>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</si>
  <si>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</si>
  <si>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</si>
  <si>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</si>
  <si>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</si>
  <si>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</si>
  <si>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</si>
  <si>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</si>
  <si>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</si>
  <si>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</si>
  <si>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</si>
  <si>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</si>
  <si>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</si>
  <si>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</si>
  <si>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</si>
  <si>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</si>
  <si>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</si>
  <si>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</si>
  <si>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</si>
  <si>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</si>
  <si>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</si>
  <si>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</si>
  <si>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</si>
  <si>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</si>
  <si>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</si>
  <si>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</si>
  <si>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</si>
  <si>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</si>
  <si>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</si>
  <si>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</si>
  <si>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</si>
  <si>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</si>
  <si>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</si>
  <si>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</si>
  <si>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</si>
  <si>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</si>
  <si>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</si>
  <si>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</si>
  <si>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</si>
  <si>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</si>
  <si>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</si>
  <si>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</si>
  <si>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</si>
  <si>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</si>
  <si>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</si>
  <si>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</si>
  <si>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</si>
  <si>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</si>
  <si>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</si>
  <si>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</si>
  <si>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</si>
  <si>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</si>
  <si>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</si>
  <si>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</si>
  <si>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</si>
  <si>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</si>
  <si>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</si>
  <si>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</si>
  <si>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</si>
  <si>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</si>
  <si>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</si>
  <si>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</si>
  <si>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</si>
  <si>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</si>
  <si>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</si>
  <si>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</si>
  <si>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</si>
  <si>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</si>
  <si>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</si>
  <si>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</si>
  <si>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</si>
  <si>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</si>
  <si>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</si>
  <si>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</si>
  <si>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</si>
  <si>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</si>
  <si>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</si>
  <si>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</si>
  <si>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</si>
  <si>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</si>
  <si>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</si>
  <si>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</si>
  <si>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</si>
  <si>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</si>
  <si>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</si>
  <si>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</si>
  <si>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</si>
  <si>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</si>
  <si>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</si>
  <si>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</si>
  <si>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</si>
  <si>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</si>
  <si>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</si>
  <si>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</si>
  <si>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</si>
  <si>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</si>
  <si>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</si>
  <si>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</si>
  <si>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</si>
  <si>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</si>
  <si>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</si>
  <si>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</si>
  <si>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</si>
  <si>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</si>
  <si>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</si>
  <si>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</si>
  <si>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</si>
  <si>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</si>
  <si>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</si>
  <si>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</si>
  <si>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</si>
  <si>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</si>
  <si>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</si>
  <si>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</si>
  <si>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</si>
  <si>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</si>
  <si>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</si>
  <si>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</si>
  <si>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</si>
  <si>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</si>
  <si>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</si>
  <si>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</si>
  <si>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</si>
  <si>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</si>
  <si>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</si>
  <si>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</si>
  <si>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</si>
  <si>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</si>
  <si>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</si>
  <si>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</si>
  <si>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</si>
  <si>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</si>
  <si>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</si>
  <si>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</si>
  <si>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</si>
  <si>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</si>
  <si>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</si>
  <si>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</si>
  <si>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</si>
  <si>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</si>
  <si>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</si>
  <si>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</si>
  <si>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</si>
  <si>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</si>
  <si>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</si>
  <si>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</si>
  <si>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</si>
  <si>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</si>
  <si>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</si>
  <si>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</si>
  <si>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</si>
  <si>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</si>
  <si>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</si>
  <si>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</si>
  <si>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</si>
  <si>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</si>
  <si>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</si>
  <si>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</si>
  <si>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</si>
  <si>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</si>
  <si>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</si>
  <si>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</si>
  <si>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</si>
  <si>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</si>
  <si>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</si>
  <si>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</si>
  <si>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</si>
  <si>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</si>
  <si>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</si>
  <si>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</si>
  <si>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</si>
  <si>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</si>
  <si>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</si>
  <si>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</si>
  <si>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</si>
  <si>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</si>
  <si>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</si>
  <si>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</si>
  <si>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</si>
  <si>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</si>
  <si>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</si>
  <si>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</si>
  <si>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</si>
  <si>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</si>
  <si>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</si>
  <si>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</si>
  <si>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</si>
  <si>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</si>
  <si>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</si>
  <si>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</si>
  <si>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</si>
  <si>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</si>
  <si>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</si>
  <si>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</si>
  <si>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</si>
  <si>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</si>
  <si>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</si>
  <si>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</si>
  <si>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</si>
  <si>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</si>
  <si>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</si>
  <si>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</si>
  <si>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</si>
  <si>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</si>
  <si>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</si>
  <si>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</si>
  <si>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</si>
  <si>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</si>
  <si>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</si>
  <si>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</si>
  <si>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</si>
  <si>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</si>
  <si>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</si>
  <si>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</si>
  <si>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</si>
  <si>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</si>
  <si>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</si>
  <si>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</si>
  <si>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</si>
  <si>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</si>
  <si>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</si>
  <si>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</si>
  <si>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</si>
  <si>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</si>
  <si>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</si>
  <si>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</si>
  <si>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</si>
  <si>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</si>
  <si>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</si>
  <si>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</si>
  <si>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</si>
  <si>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</si>
  <si>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</si>
  <si>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</si>
  <si>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</si>
  <si>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</si>
  <si>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</si>
  <si>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</si>
  <si>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</si>
  <si>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</si>
  <si>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</si>
  <si>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</si>
  <si>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</si>
  <si>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</si>
  <si>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</si>
  <si>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</si>
  <si>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</si>
  <si>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</si>
  <si>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</si>
  <si>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</si>
  <si>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</si>
  <si>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</si>
  <si>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</si>
  <si>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</si>
  <si>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</si>
  <si>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</si>
  <si>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</si>
  <si>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</si>
  <si>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</si>
  <si>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</si>
  <si>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</si>
  <si>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</si>
  <si>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</si>
  <si>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</si>
  <si>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</si>
  <si>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</si>
  <si>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</si>
  <si>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</si>
  <si>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</si>
  <si>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</si>
  <si>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</si>
  <si>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</si>
  <si>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</si>
  <si>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</si>
  <si>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</si>
  <si>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</si>
  <si>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</si>
  <si>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</si>
  <si>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</si>
  <si>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</si>
  <si>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</si>
  <si>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</si>
  <si>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</si>
  <si>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</si>
  <si>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</si>
  <si>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</si>
  <si>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</si>
  <si>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</si>
  <si>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</si>
  <si>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</si>
  <si>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</si>
  <si>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</si>
  <si>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</si>
  <si>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</si>
  <si>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</si>
  <si>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</si>
  <si>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</si>
  <si>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</si>
  <si>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</si>
  <si>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</si>
  <si>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</si>
  <si>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</si>
  <si>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</si>
  <si>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</si>
  <si>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</si>
  <si>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</si>
  <si>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</si>
  <si>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</si>
  <si>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</si>
  <si>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</si>
  <si>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</si>
  <si>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</si>
  <si>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</si>
  <si>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</si>
  <si>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</si>
  <si>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</si>
  <si>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</si>
  <si>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</si>
  <si>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</si>
  <si>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</si>
  <si>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</si>
  <si>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</si>
  <si>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</si>
  <si>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</si>
  <si>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</si>
  <si>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</si>
  <si>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</si>
  <si>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</si>
  <si>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</si>
  <si>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</si>
  <si>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</si>
  <si>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</si>
  <si>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</si>
  <si>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</si>
  <si>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</si>
  <si>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</si>
  <si>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</si>
  <si>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</si>
  <si>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</si>
  <si>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</si>
  <si>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</si>
  <si>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</si>
  <si>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</si>
  <si>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</si>
  <si>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</si>
  <si>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</si>
  <si>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</si>
  <si>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</si>
  <si>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</si>
  <si>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</si>
  <si>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</si>
  <si>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</si>
  <si>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</si>
  <si>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</si>
  <si>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</si>
  <si>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</si>
  <si>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</si>
  <si>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</si>
  <si>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</si>
  <si>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</si>
  <si>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</si>
  <si>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</si>
  <si>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</si>
  <si>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</si>
  <si>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</si>
  <si>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</si>
  <si>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</si>
  <si>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</si>
  <si>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</si>
  <si>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</si>
  <si>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</si>
  <si>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</si>
  <si>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</si>
  <si>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</si>
  <si>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</si>
  <si>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</si>
  <si>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</si>
  <si>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</si>
  <si>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</si>
  <si>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</si>
  <si>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</si>
  <si>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</si>
  <si>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</si>
  <si>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</si>
  <si>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</si>
  <si>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</si>
  <si>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</si>
  <si>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</si>
  <si>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</si>
  <si>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</si>
  <si>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</si>
  <si>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</si>
  <si>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</si>
  <si>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</si>
  <si>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</si>
  <si>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</si>
  <si>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</si>
  <si>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</si>
  <si>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</si>
  <si>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</si>
  <si>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</si>
  <si>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</si>
  <si>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</si>
  <si>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</si>
  <si>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</si>
  <si>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</si>
  <si>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</si>
  <si>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</si>
  <si>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</si>
  <si>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</si>
  <si>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</si>
  <si>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</si>
  <si>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</si>
  <si>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</si>
  <si>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</si>
  <si>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</si>
  <si>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</si>
  <si>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</si>
  <si>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</si>
  <si>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</si>
  <si>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</si>
  <si>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</si>
  <si>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</si>
  <si>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</si>
  <si>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</si>
  <si>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</si>
  <si>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</si>
  <si>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</si>
  <si>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</si>
  <si>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</si>
  <si>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</si>
  <si>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</si>
  <si>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</si>
  <si>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</si>
  <si>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</si>
  <si>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</si>
  <si>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</si>
  <si>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</si>
  <si>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</si>
  <si>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</si>
  <si>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</si>
  <si>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</si>
  <si>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</si>
  <si>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</si>
  <si>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</si>
  <si>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</si>
  <si>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</si>
  <si>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</si>
  <si>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</si>
  <si>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</si>
  <si>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</si>
  <si>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</si>
  <si>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</si>
  <si>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</si>
  <si>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</si>
  <si>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</si>
  <si>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</si>
  <si>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</si>
  <si>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</si>
  <si>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</si>
  <si>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</si>
  <si>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</si>
  <si>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</si>
  <si>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</si>
  <si>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</si>
  <si>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</si>
  <si>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</si>
  <si>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</si>
  <si>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</si>
  <si>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</si>
  <si>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</si>
  <si>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</si>
  <si>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</si>
  <si>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</si>
  <si>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</si>
  <si>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</si>
  <si>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</si>
  <si>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</si>
  <si>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</si>
  <si>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</si>
  <si>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</si>
  <si>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</si>
  <si>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</si>
  <si>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</si>
  <si>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</si>
  <si>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</si>
  <si>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</si>
  <si>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</si>
  <si>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</si>
  <si>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</si>
  <si>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</si>
  <si>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</si>
  <si>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</si>
  <si>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</si>
  <si>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</si>
  <si>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</si>
  <si>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</si>
  <si>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</si>
  <si>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</si>
  <si>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</si>
  <si>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</si>
  <si>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</si>
  <si>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</si>
  <si>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</si>
  <si>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</si>
  <si>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</si>
  <si>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</si>
  <si>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</si>
  <si>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</si>
  <si>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</si>
  <si>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</si>
  <si>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</si>
  <si>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</si>
  <si>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</si>
  <si>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</si>
  <si>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</si>
  <si>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</si>
  <si>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</si>
  <si>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</si>
  <si>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</si>
  <si>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</si>
  <si>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</si>
  <si>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</si>
  <si>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</si>
  <si>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</si>
  <si>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</si>
  <si>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</si>
  <si>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</si>
  <si>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</si>
  <si>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</si>
  <si>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</si>
  <si>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</si>
  <si>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</si>
  <si>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</si>
  <si>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</si>
  <si>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</si>
  <si>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</si>
  <si>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</si>
  <si>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</si>
  <si>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</si>
  <si>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</si>
  <si>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</si>
  <si>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</si>
  <si>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</si>
  <si>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</si>
  <si>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</si>
  <si>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</si>
  <si>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</si>
  <si>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</si>
  <si>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</si>
  <si>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</si>
  <si>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</si>
  <si>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</si>
  <si>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</si>
  <si>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</si>
  <si>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</si>
  <si>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</si>
  <si>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</si>
  <si>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</si>
  <si>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</si>
  <si>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</si>
  <si>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</si>
  <si>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</si>
  <si>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</si>
  <si>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</si>
  <si>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</si>
  <si>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</si>
  <si>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</si>
  <si>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</si>
  <si>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</si>
  <si>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</si>
  <si>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</si>
  <si>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</si>
  <si>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</si>
  <si>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</si>
  <si>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</si>
  <si>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</si>
  <si>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</si>
  <si>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</si>
  <si>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</si>
  <si>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</si>
  <si>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</si>
  <si>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</si>
  <si>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</si>
  <si>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</si>
  <si>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</si>
  <si>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</si>
  <si>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</si>
  <si>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</si>
  <si>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</si>
  <si>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</si>
  <si>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</si>
  <si>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</si>
  <si>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</si>
  <si>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</si>
  <si>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</si>
  <si>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</si>
  <si>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</si>
  <si>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</si>
  <si>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</si>
  <si>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</si>
  <si>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</si>
  <si>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</si>
  <si>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</si>
  <si>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</si>
  <si>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</si>
  <si>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</si>
  <si>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</si>
  <si>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</si>
  <si>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</si>
  <si>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</si>
  <si>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</si>
  <si>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</si>
  <si>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</si>
  <si>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</si>
  <si>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</si>
  <si>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</si>
  <si>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</si>
  <si>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</si>
  <si>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</si>
  <si>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</si>
  <si>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</si>
  <si>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</si>
  <si>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</si>
  <si>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</si>
  <si>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</si>
  <si>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</si>
  <si>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</si>
  <si>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</si>
  <si>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</si>
  <si>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</si>
  <si>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</si>
  <si>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</si>
  <si>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</si>
  <si>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</si>
  <si>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</si>
  <si>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</si>
  <si>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</si>
  <si>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</si>
  <si>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</si>
  <si>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</si>
  <si>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</si>
  <si>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</si>
  <si>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</si>
  <si>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</si>
  <si>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</si>
  <si>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</si>
  <si>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</si>
  <si>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</si>
  <si>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</si>
  <si>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</si>
  <si>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</si>
  <si>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</si>
  <si>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</si>
  <si>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</si>
  <si>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</si>
  <si>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</si>
  <si>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</si>
  <si>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</si>
  <si>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</si>
  <si>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</si>
  <si>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</si>
  <si>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</si>
  <si>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</si>
  <si>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</si>
  <si>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</si>
  <si>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</si>
  <si>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</si>
  <si>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</si>
  <si>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</si>
  <si>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</si>
  <si>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</si>
  <si>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</si>
  <si>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</si>
  <si>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</si>
  <si>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</si>
  <si>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</si>
  <si>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</si>
  <si>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</si>
  <si>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</si>
  <si>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</si>
  <si>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</si>
  <si>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</si>
  <si>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</si>
  <si>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</si>
  <si>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</si>
  <si>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</si>
  <si>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</si>
  <si>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</si>
  <si>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</si>
  <si>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</si>
  <si>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</si>
  <si>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</si>
  <si>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</si>
  <si>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</si>
  <si>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</si>
  <si>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</si>
  <si>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</si>
  <si>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</si>
  <si>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</si>
  <si>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</si>
  <si>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</si>
  <si>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</si>
  <si>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</si>
  <si>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</si>
  <si>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</si>
  <si>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</si>
  <si>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</si>
  <si>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</si>
  <si>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</si>
  <si>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</si>
  <si>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</si>
  <si>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</si>
  <si>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</si>
  <si>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</si>
  <si>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</si>
  <si>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</si>
  <si>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</si>
  <si>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</si>
  <si>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</si>
  <si>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</si>
  <si>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</si>
  <si>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</si>
  <si>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</si>
  <si>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</si>
  <si>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</si>
  <si>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</si>
  <si>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</si>
  <si>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</si>
  <si>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</si>
  <si>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</si>
  <si>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</si>
  <si>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</si>
  <si>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</si>
  <si>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</si>
  <si>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</si>
  <si>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</si>
  <si>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</si>
  <si>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</si>
  <si>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</si>
  <si>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</si>
  <si>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</si>
  <si>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</si>
  <si>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</si>
  <si>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</si>
  <si>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</si>
  <si>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</si>
  <si>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</si>
  <si>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</si>
  <si>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</si>
  <si>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</si>
  <si>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</si>
  <si>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</si>
  <si>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</si>
  <si>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</si>
  <si>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</si>
  <si>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</si>
  <si>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</si>
  <si>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</si>
  <si>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</si>
  <si>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</si>
  <si>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</si>
  <si>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</si>
  <si>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</si>
  <si>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</si>
  <si>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</si>
  <si>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</si>
  <si>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</si>
  <si>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</si>
  <si>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</si>
  <si>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</si>
  <si>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</si>
  <si>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</si>
  <si>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</si>
  <si>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</si>
  <si>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</si>
  <si>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</si>
  <si>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</si>
  <si>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</si>
  <si>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</si>
  <si>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</si>
  <si>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</si>
  <si>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</si>
  <si>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</si>
  <si>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</si>
  <si>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</si>
  <si>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</si>
  <si>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</si>
  <si>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</si>
  <si>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</si>
  <si>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</si>
  <si>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</si>
  <si>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</si>
  <si>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</si>
  <si>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</si>
  <si>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</si>
  <si>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</si>
  <si>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</si>
  <si>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</si>
  <si>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</si>
  <si>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</si>
  <si>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</si>
  <si>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</si>
  <si>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</si>
  <si>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</si>
  <si>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</si>
  <si>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</si>
  <si>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</si>
  <si>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</si>
  <si>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</si>
  <si>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</si>
  <si>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</si>
  <si>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</si>
  <si>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</si>
  <si>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</si>
  <si>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</si>
  <si>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</si>
  <si>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</si>
  <si>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</si>
  <si>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</si>
  <si>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</si>
  <si>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</si>
  <si>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</si>
  <si>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</si>
  <si>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</si>
  <si>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</si>
  <si>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</si>
  <si>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</si>
  <si>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</si>
  <si>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</si>
  <si>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</si>
  <si>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</si>
  <si>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</si>
  <si>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</si>
  <si>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</si>
  <si>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</si>
  <si>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</si>
  <si>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</si>
  <si>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</si>
  <si>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</si>
  <si>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</si>
  <si>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</si>
  <si>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</si>
  <si>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</si>
  <si>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</si>
  <si>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</si>
  <si>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</si>
  <si>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</si>
  <si>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</si>
  <si>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</si>
  <si>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</si>
  <si>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</si>
  <si>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</si>
  <si>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</si>
  <si>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</si>
  <si>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</si>
  <si>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</si>
  <si>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</si>
  <si>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</si>
  <si>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</si>
  <si>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</si>
  <si>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</si>
  <si>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</si>
  <si>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</si>
  <si>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</si>
  <si>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</si>
  <si>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</si>
  <si>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</si>
  <si>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</si>
  <si>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</si>
  <si>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</si>
  <si>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</si>
  <si>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</si>
  <si>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</si>
  <si>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</si>
  <si>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</si>
  <si>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</si>
  <si>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</si>
  <si>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</si>
  <si>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</si>
  <si>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</si>
  <si>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</si>
  <si>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</si>
  <si>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</si>
  <si>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</si>
  <si>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</si>
  <si>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</si>
  <si>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</si>
  <si>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</si>
  <si>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</si>
  <si>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</si>
  <si>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</si>
  <si>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</si>
  <si>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</si>
  <si>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</si>
  <si>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</si>
  <si>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</si>
  <si>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</si>
  <si>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</si>
  <si>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</si>
  <si>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</si>
  <si>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</si>
  <si>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</si>
  <si>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</si>
  <si>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</si>
  <si>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</si>
  <si>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</si>
  <si>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</si>
  <si>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</si>
  <si>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</si>
  <si>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</si>
  <si>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</si>
  <si>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</si>
  <si>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</si>
  <si>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</si>
  <si>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</si>
  <si>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</si>
  <si>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</si>
  <si>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</si>
  <si>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</si>
  <si>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</si>
  <si>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</si>
  <si>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</si>
  <si>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</si>
  <si>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</si>
  <si>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</si>
  <si>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</si>
  <si>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</si>
  <si>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</si>
  <si>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</si>
  <si>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</si>
  <si>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</si>
  <si>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</si>
  <si>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</si>
  <si>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</si>
  <si>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</si>
  <si>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</si>
  <si>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</si>
  <si>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</si>
  <si>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</si>
  <si>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</si>
  <si>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</si>
  <si>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</si>
  <si>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</si>
  <si>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</si>
  <si>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</si>
  <si>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</si>
  <si>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</si>
  <si>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</si>
  <si>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</si>
  <si>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</si>
  <si>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</si>
  <si>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</si>
  <si>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</si>
  <si>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</si>
  <si>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</si>
  <si>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</si>
  <si>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</si>
  <si>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</si>
  <si>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</si>
  <si>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</si>
  <si>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</si>
  <si>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</si>
  <si>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</si>
  <si>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</si>
  <si>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</si>
  <si>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</si>
  <si>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</si>
  <si>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</si>
  <si>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</si>
  <si>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</si>
  <si>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</si>
  <si>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</si>
  <si>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</si>
  <si>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</si>
  <si>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</si>
  <si>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</si>
  <si>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</si>
  <si>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</si>
  <si>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</si>
  <si>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</si>
  <si>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</si>
  <si>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</si>
  <si>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</si>
  <si>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</si>
  <si>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</si>
  <si>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</si>
  <si>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</si>
  <si>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</si>
  <si>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</si>
  <si>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</si>
  <si>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</si>
  <si>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</si>
  <si>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</si>
  <si>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</si>
  <si>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</si>
  <si>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</si>
  <si>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</si>
  <si>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</si>
  <si>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</si>
  <si>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</si>
  <si>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</si>
  <si>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</si>
  <si>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</si>
  <si>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</si>
  <si>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</si>
  <si>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</si>
  <si>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</si>
  <si>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</si>
  <si>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</si>
  <si>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</si>
  <si>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</si>
  <si>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</si>
  <si>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</si>
  <si>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</si>
  <si>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</si>
  <si>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</si>
  <si>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</si>
  <si>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</si>
  <si>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</si>
  <si>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</si>
  <si>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</si>
  <si>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</si>
  <si>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</si>
  <si>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</si>
  <si>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</si>
  <si>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</si>
  <si>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</si>
  <si>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</si>
  <si>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</si>
  <si>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</si>
  <si>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</si>
  <si>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</si>
  <si>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</si>
  <si>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</si>
  <si>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</si>
  <si>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</si>
  <si>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</si>
  <si>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</si>
  <si>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</si>
  <si>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</si>
  <si>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</si>
  <si>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</si>
  <si>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</si>
  <si>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</si>
  <si>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</si>
  <si>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</si>
  <si>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</si>
  <si>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</si>
  <si>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</si>
  <si>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</si>
  <si>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</si>
  <si>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</si>
  <si>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</si>
  <si>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</si>
  <si>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</si>
  <si>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</si>
  <si>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</si>
  <si>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</si>
  <si>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</si>
  <si>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</si>
  <si>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</si>
  <si>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</si>
  <si>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</si>
  <si>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</si>
  <si>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</si>
  <si>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</si>
  <si>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</si>
  <si>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</si>
  <si>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</si>
  <si>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</si>
  <si>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</si>
  <si>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</si>
  <si>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</si>
  <si>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</si>
  <si>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</si>
  <si>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</si>
  <si>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</si>
  <si>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</si>
  <si>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</si>
  <si>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</si>
  <si>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</si>
  <si>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</si>
  <si>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</si>
  <si>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</si>
  <si>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</si>
  <si>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</si>
  <si>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</si>
  <si>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</si>
  <si>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</si>
  <si>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</si>
  <si>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</si>
  <si>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</si>
  <si>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</si>
  <si>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</si>
  <si>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</si>
  <si>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</si>
  <si>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</si>
  <si>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</si>
  <si>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</si>
  <si>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</si>
  <si>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</si>
  <si>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</si>
  <si>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</si>
  <si>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</si>
  <si>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</si>
  <si>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</si>
  <si>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</si>
  <si>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</si>
  <si>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</si>
  <si>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</si>
  <si>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</si>
  <si>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</si>
  <si>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</si>
  <si>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</si>
  <si>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</si>
  <si>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</si>
  <si>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</si>
  <si>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</si>
  <si>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</si>
  <si>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</si>
  <si>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</si>
  <si>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</si>
  <si>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</si>
  <si>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</si>
  <si>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</si>
  <si>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</si>
  <si>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</si>
  <si>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</si>
  <si>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</si>
  <si>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</si>
  <si>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</si>
  <si>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</si>
  <si>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</si>
  <si>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</si>
  <si>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</si>
  <si>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</si>
  <si>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</si>
  <si>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</si>
  <si>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</si>
  <si>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</si>
  <si>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</si>
  <si>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</si>
  <si>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</si>
  <si>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</si>
  <si>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</si>
  <si>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</si>
  <si>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</si>
  <si>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</si>
  <si>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</si>
  <si>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</si>
  <si>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</si>
  <si>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</si>
  <si>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</si>
  <si>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</si>
  <si>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</si>
  <si>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</si>
  <si>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</si>
  <si>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</si>
  <si>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</si>
  <si>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</si>
  <si>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</si>
  <si>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</si>
  <si>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</si>
  <si>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</si>
  <si>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</si>
  <si>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</si>
  <si>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</si>
  <si>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</si>
  <si>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</si>
  <si>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</si>
  <si>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</si>
  <si>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</si>
  <si>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</si>
  <si>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</si>
  <si>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</si>
  <si>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</si>
  <si>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</si>
  <si>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</si>
  <si>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</si>
  <si>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</si>
  <si>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</si>
  <si>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</si>
  <si>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</si>
  <si>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</si>
  <si>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</si>
  <si>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</si>
  <si>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</si>
  <si>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</si>
  <si>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</si>
  <si>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</si>
  <si>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</si>
  <si>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</si>
  <si>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</si>
  <si>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</si>
  <si>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</si>
  <si>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</si>
  <si>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</si>
  <si>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</si>
  <si>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</si>
  <si>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</si>
  <si>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</si>
  <si>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</si>
  <si>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</si>
  <si>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</si>
  <si>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</si>
  <si>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</si>
  <si>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</si>
  <si>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</si>
  <si>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</si>
  <si>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</si>
  <si>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</si>
  <si>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</si>
  <si>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</si>
  <si>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</si>
  <si>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</si>
  <si>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</si>
  <si>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</si>
  <si>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</si>
  <si>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</si>
  <si>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</si>
  <si>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</si>
  <si>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</si>
  <si>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</si>
  <si>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</si>
  <si>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</si>
  <si>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</si>
  <si>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</si>
  <si>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</si>
  <si>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</si>
  <si>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</si>
  <si>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</si>
  <si>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</si>
  <si>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</si>
  <si>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</si>
  <si>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</si>
  <si>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</si>
  <si>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</si>
  <si>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</si>
  <si>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</si>
  <si>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</si>
  <si>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</si>
  <si>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</si>
  <si>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</si>
  <si>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</si>
  <si>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</si>
  <si>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</si>
  <si>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</si>
  <si>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</si>
  <si>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</si>
  <si>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</si>
  <si>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</si>
  <si>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</si>
  <si>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</si>
  <si>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</si>
  <si>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</si>
  <si>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</si>
  <si>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</si>
  <si>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</si>
  <si>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</si>
  <si>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</si>
  <si>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</si>
  <si>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</si>
  <si>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</si>
  <si>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</si>
  <si>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</si>
  <si>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</si>
  <si>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</si>
  <si>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</si>
  <si>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</si>
  <si>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</si>
  <si>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</si>
  <si>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</si>
  <si>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</si>
  <si>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</si>
  <si>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</si>
  <si>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</si>
  <si>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</si>
  <si>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</si>
  <si>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</si>
  <si>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</si>
  <si>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</si>
  <si>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</si>
  <si>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</si>
  <si>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</si>
  <si>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</si>
  <si>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</si>
  <si>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</si>
  <si>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</si>
  <si>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</si>
  <si>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</si>
  <si>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</si>
  <si>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</si>
  <si>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</si>
  <si>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</si>
  <si>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</si>
  <si>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</si>
  <si>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</si>
  <si>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</si>
  <si>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</si>
  <si>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</si>
  <si>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</si>
  <si>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</si>
  <si>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</si>
  <si>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</si>
  <si>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</si>
  <si>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</si>
  <si>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</si>
  <si>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</si>
  <si>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</si>
  <si>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</si>
  <si>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</si>
  <si>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</si>
  <si>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</si>
  <si>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</si>
  <si>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</si>
  <si>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</si>
  <si>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</si>
  <si>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</si>
  <si>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</si>
  <si>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</si>
  <si>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</si>
  <si>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</si>
  <si>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</si>
  <si>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</si>
  <si>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</si>
  <si>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</si>
  <si>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</si>
  <si>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</si>
  <si>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</si>
  <si>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</si>
  <si>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</si>
  <si>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</si>
  <si>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</si>
  <si>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</si>
  <si>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</si>
  <si>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</si>
  <si>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</si>
  <si>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</si>
  <si>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</si>
  <si>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</si>
  <si>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</si>
  <si>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</si>
  <si>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</si>
  <si>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</si>
  <si>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</si>
  <si>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</si>
  <si>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</si>
  <si>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</si>
  <si>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</si>
  <si>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</si>
  <si>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</si>
  <si>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</si>
  <si>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</si>
  <si>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</si>
  <si>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</si>
  <si>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</si>
  <si>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</si>
  <si>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</si>
  <si>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</si>
  <si>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</si>
  <si>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</si>
  <si>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</si>
  <si>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</si>
  <si>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</si>
  <si>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</si>
  <si>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</si>
  <si>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</si>
  <si>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</si>
  <si>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</si>
  <si>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</si>
  <si>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</si>
  <si>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</si>
  <si>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</si>
  <si>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</si>
  <si>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</si>
  <si>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</si>
  <si>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</si>
  <si>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</si>
  <si>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</si>
  <si>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</si>
  <si>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</si>
  <si>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</si>
  <si>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</si>
  <si>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</si>
  <si>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</si>
  <si>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</si>
  <si>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</si>
  <si>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</si>
  <si>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</si>
  <si>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</si>
  <si>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</si>
  <si>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</si>
  <si>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</si>
  <si>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</si>
  <si>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</si>
  <si>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</si>
  <si>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</si>
  <si>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</si>
  <si>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</si>
  <si>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</si>
  <si>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</si>
  <si>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</si>
  <si>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</si>
  <si>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</si>
  <si>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</si>
  <si>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</si>
  <si>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</si>
  <si>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</si>
  <si>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</si>
  <si>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</si>
  <si>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</si>
  <si>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</si>
  <si>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</si>
  <si>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</si>
  <si>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</si>
  <si>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</si>
  <si>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</si>
  <si>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</si>
  <si>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</si>
  <si>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</si>
  <si>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</si>
  <si>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</si>
  <si>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</si>
  <si>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</si>
  <si>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</si>
  <si>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</si>
  <si>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</si>
  <si>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</si>
  <si>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</si>
  <si>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</si>
  <si>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</si>
  <si>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</si>
  <si>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</si>
  <si>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</si>
  <si>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</si>
  <si>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</si>
  <si>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</si>
  <si>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</si>
  <si>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</si>
  <si>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</si>
  <si>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</si>
  <si>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</si>
  <si>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</si>
  <si>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</si>
  <si>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</si>
  <si>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</si>
  <si>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</si>
  <si>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</si>
  <si>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</si>
  <si>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</si>
  <si>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</si>
  <si>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</si>
  <si>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</si>
  <si>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</si>
  <si>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</si>
  <si>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</si>
  <si>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</si>
  <si>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</si>
  <si>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</si>
  <si>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</si>
  <si>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</si>
  <si>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</si>
  <si>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</si>
  <si>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</si>
  <si>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</si>
  <si>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</si>
  <si>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</si>
  <si>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</si>
  <si>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</si>
  <si>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</si>
  <si>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</si>
  <si>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</si>
  <si>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</si>
  <si>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</si>
  <si>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</si>
  <si>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</si>
  <si>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</si>
  <si>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</si>
  <si>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</si>
  <si>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</si>
  <si>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</si>
  <si>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</si>
  <si>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</si>
  <si>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</si>
  <si>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</si>
  <si>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</si>
  <si>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</si>
  <si>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</si>
  <si>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</si>
  <si>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</si>
  <si>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</si>
  <si>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</si>
  <si>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</si>
  <si>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</si>
  <si>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</si>
  <si>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</si>
  <si>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</si>
  <si>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</si>
  <si>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</si>
  <si>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</si>
  <si>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</si>
  <si>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</si>
  <si>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</si>
  <si>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</si>
  <si>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</si>
  <si>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</si>
  <si>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</si>
  <si>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</si>
  <si>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</si>
  <si>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</si>
  <si>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</si>
  <si>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</si>
  <si>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</si>
  <si>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</si>
  <si>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</si>
  <si>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</si>
  <si>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</si>
  <si>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</si>
  <si>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</si>
  <si>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</si>
  <si>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</si>
  <si>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</si>
  <si>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</si>
  <si>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</si>
  <si>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</si>
  <si>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</si>
  <si>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</si>
  <si>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</si>
  <si>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</si>
  <si>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</si>
  <si>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</si>
  <si>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</si>
  <si>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</si>
  <si>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</si>
  <si>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</si>
  <si>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</si>
  <si>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</si>
  <si>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</si>
  <si>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</si>
  <si>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</si>
  <si>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</si>
  <si>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</si>
  <si>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</si>
  <si>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</si>
  <si>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</si>
  <si>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</si>
  <si>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</si>
  <si>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</si>
  <si>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</si>
  <si>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</si>
  <si>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</si>
  <si>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</si>
  <si>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</si>
  <si>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</si>
  <si>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</si>
  <si>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</si>
  <si>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</si>
  <si>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</si>
  <si>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</si>
  <si>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</si>
  <si>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</si>
  <si>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</si>
  <si>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</si>
  <si>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</si>
  <si>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</si>
  <si>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</si>
  <si>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</si>
  <si>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</si>
  <si>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</si>
  <si>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</si>
  <si>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</si>
  <si>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</si>
  <si>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</si>
  <si>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</si>
  <si>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</si>
  <si>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</si>
  <si>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</si>
  <si>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</si>
  <si>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</si>
  <si>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</si>
  <si>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</si>
  <si>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</si>
  <si>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</si>
  <si>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</si>
  <si>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</si>
  <si>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</si>
  <si>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</si>
  <si>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</si>
  <si>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</si>
  <si>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</si>
  <si>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</si>
  <si>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</si>
  <si>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</si>
  <si>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</si>
  <si>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</si>
  <si>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</si>
  <si>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</si>
  <si>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</si>
  <si>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</si>
  <si>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</si>
  <si>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</si>
  <si>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</si>
  <si>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</si>
  <si>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</si>
  <si>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</si>
  <si>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</si>
  <si>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</si>
  <si>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</si>
  <si>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</si>
  <si>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</si>
  <si>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</si>
  <si>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</si>
  <si>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</si>
  <si>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</si>
  <si>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</si>
  <si>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</si>
  <si>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</si>
  <si>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</si>
  <si>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</si>
  <si>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</si>
  <si>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</si>
  <si>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</si>
  <si>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</si>
  <si>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</si>
  <si>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</si>
  <si>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</si>
  <si>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</si>
  <si>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</si>
  <si>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</si>
  <si>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</si>
  <si>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</si>
  <si>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</si>
  <si>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</si>
  <si>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</si>
  <si>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</si>
  <si>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</si>
  <si>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</si>
  <si>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</si>
  <si>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</si>
  <si>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</si>
  <si>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</si>
  <si>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</si>
  <si>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</si>
  <si>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</si>
  <si>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</si>
  <si>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</si>
  <si>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</si>
  <si>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</si>
  <si>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</si>
  <si>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</si>
  <si>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</si>
  <si>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</si>
  <si>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</si>
  <si>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</si>
  <si>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</si>
  <si>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</si>
  <si>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</si>
  <si>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</si>
  <si>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</si>
  <si>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</si>
  <si>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</si>
  <si>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</si>
  <si>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</si>
  <si>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</si>
  <si>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</si>
  <si>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</si>
  <si>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</si>
  <si>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</si>
  <si>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</si>
  <si>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</si>
  <si>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</si>
  <si>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</si>
  <si>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</si>
  <si>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</si>
  <si>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</si>
  <si>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</si>
  <si>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</si>
  <si>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</si>
  <si>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</si>
  <si>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</si>
  <si>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</si>
  <si>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</si>
  <si>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</si>
  <si>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</si>
  <si>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</si>
  <si>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</si>
  <si>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</si>
  <si>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</si>
  <si>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</si>
  <si>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</si>
  <si>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</si>
  <si>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</si>
  <si>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</si>
  <si>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</si>
  <si>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</si>
  <si>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</si>
  <si>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</si>
  <si>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</si>
  <si>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</si>
  <si>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</si>
  <si>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</si>
  <si>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</si>
  <si>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</si>
  <si>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</si>
  <si>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</si>
  <si>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</si>
  <si>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</si>
  <si>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</si>
  <si>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</si>
  <si>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</si>
  <si>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</si>
  <si>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</si>
  <si>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</si>
  <si>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</si>
  <si>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</si>
  <si>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</si>
  <si>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</si>
  <si>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</si>
  <si>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</si>
  <si>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</si>
  <si>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</si>
  <si>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</si>
  <si>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</si>
  <si>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</si>
  <si>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</si>
  <si>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</si>
  <si>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</si>
  <si>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</si>
  <si>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</si>
  <si>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</si>
  <si>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</si>
  <si>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</si>
  <si>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</si>
  <si>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</si>
  <si>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</si>
  <si>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</si>
  <si>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</si>
  <si>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</si>
  <si>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</si>
  <si>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</si>
  <si>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</si>
  <si>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</si>
  <si>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</si>
  <si>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</si>
  <si>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</si>
  <si>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</si>
  <si>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</si>
  <si>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</si>
  <si>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</si>
  <si>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</si>
  <si>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</si>
  <si>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</si>
  <si>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</si>
  <si>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</si>
  <si>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</si>
  <si>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</si>
  <si>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</si>
  <si>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</si>
  <si>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</si>
  <si>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</si>
  <si>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</si>
  <si>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</si>
  <si>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</si>
  <si>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</si>
  <si>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</si>
  <si>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</si>
  <si>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</si>
  <si>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</si>
  <si>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</si>
  <si>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</si>
  <si>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</si>
  <si>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</si>
  <si>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</si>
  <si>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</si>
  <si>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</si>
  <si>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</si>
  <si>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</si>
  <si>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</si>
  <si>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</si>
  <si>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</si>
  <si>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</si>
  <si>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</si>
  <si>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</si>
  <si>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</si>
  <si>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</si>
  <si>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</si>
  <si>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</si>
  <si>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</si>
  <si>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</si>
  <si>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</si>
  <si>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</si>
  <si>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</si>
  <si>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</si>
  <si>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</si>
  <si>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</si>
  <si>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</si>
  <si>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</si>
  <si>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</si>
  <si>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</si>
  <si>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</si>
  <si>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</si>
  <si>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</si>
  <si>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</si>
  <si>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</si>
  <si>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</si>
  <si>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</si>
  <si>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</si>
  <si>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</si>
  <si>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</si>
  <si>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</si>
  <si>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</si>
  <si>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</si>
  <si>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</si>
  <si>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</si>
  <si>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</si>
  <si>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</si>
  <si>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</si>
  <si>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</si>
  <si>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</si>
  <si>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</si>
  <si>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</si>
  <si>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</si>
  <si>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</si>
  <si>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</si>
  <si>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</si>
  <si>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</si>
  <si>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</si>
  <si>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</si>
  <si>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</si>
  <si>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</si>
  <si>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</si>
  <si>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</si>
  <si>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</si>
  <si>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</si>
  <si>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</si>
  <si>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</si>
  <si>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</si>
  <si>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</si>
  <si>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</si>
  <si>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</si>
  <si>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</si>
  <si>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</si>
  <si>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</si>
  <si>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</si>
  <si>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</si>
  <si>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</si>
  <si>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</si>
  <si>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</si>
  <si>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</si>
  <si>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</si>
  <si>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</si>
  <si>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</si>
  <si>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</si>
  <si>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</si>
  <si>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</si>
  <si>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</si>
  <si>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</si>
  <si>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</si>
  <si>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</si>
  <si>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</si>
  <si>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</si>
  <si>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</si>
  <si>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</si>
  <si>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</si>
  <si>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</si>
  <si>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</si>
  <si>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</si>
  <si>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</si>
  <si>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</si>
  <si>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</si>
  <si>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</si>
  <si>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</si>
  <si>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</si>
  <si>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</si>
  <si>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</si>
  <si>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</si>
  <si>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</si>
  <si>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</si>
  <si>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</si>
  <si>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</si>
  <si>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</si>
  <si>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</si>
  <si>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</si>
  <si>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</si>
  <si>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</si>
  <si>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</si>
  <si>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</si>
  <si>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</si>
  <si>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</si>
  <si>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</si>
  <si>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</si>
  <si>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</si>
  <si>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</si>
  <si>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</si>
  <si>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</si>
  <si>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</si>
  <si>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</si>
  <si>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</si>
  <si>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</si>
  <si>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</si>
  <si>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</si>
  <si>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</si>
  <si>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</si>
  <si>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</si>
  <si>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</si>
  <si>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</si>
  <si>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</si>
  <si>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</si>
  <si>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</si>
  <si>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</si>
  <si>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</si>
  <si>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</si>
  <si>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</si>
  <si>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</si>
  <si>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</si>
  <si>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</si>
  <si>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</si>
  <si>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</si>
  <si>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</si>
  <si>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</si>
  <si>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</si>
  <si>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</si>
  <si>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</si>
  <si>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</si>
  <si>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</si>
  <si>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</si>
  <si>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</si>
  <si>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</si>
  <si>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</si>
  <si>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</si>
  <si>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</si>
  <si>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</si>
  <si>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</si>
  <si>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</si>
  <si>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</si>
  <si>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</si>
  <si>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</si>
  <si>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</si>
  <si>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</si>
  <si>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</si>
  <si>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</si>
  <si>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</si>
  <si>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</si>
  <si>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</si>
  <si>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</si>
  <si>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</si>
  <si>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</si>
  <si>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</si>
  <si>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</si>
  <si>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</si>
  <si>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</si>
  <si>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</si>
  <si>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</si>
  <si>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</si>
  <si>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</si>
  <si>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</si>
  <si>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</si>
  <si>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</si>
  <si>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</si>
  <si>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</si>
  <si>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</si>
  <si>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</si>
  <si>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</si>
  <si>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</si>
  <si>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</si>
  <si>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</si>
  <si>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</si>
  <si>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</si>
  <si>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</si>
  <si>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</si>
  <si>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</si>
  <si>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</si>
  <si>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</si>
  <si>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</si>
  <si>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</si>
  <si>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</si>
  <si>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</si>
  <si>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</si>
  <si>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</si>
  <si>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</si>
  <si>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</si>
  <si>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</si>
  <si>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</si>
  <si>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</si>
  <si>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</si>
  <si>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</si>
  <si>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</si>
  <si>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</si>
  <si>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</si>
  <si>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</si>
  <si>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</si>
  <si>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</si>
  <si>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</si>
  <si>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</si>
  <si>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</si>
  <si>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</si>
  <si>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</si>
  <si>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</si>
  <si>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</si>
  <si>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</si>
  <si>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</si>
  <si>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</si>
  <si>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</si>
  <si>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</si>
  <si>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</si>
  <si>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</si>
  <si>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</si>
  <si>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</si>
  <si>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</si>
  <si>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</si>
  <si>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</si>
  <si>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</si>
  <si>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</si>
  <si>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</si>
  <si>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</si>
  <si>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</si>
  <si>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</si>
  <si>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</si>
  <si>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</si>
  <si>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</si>
  <si>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</si>
  <si>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</si>
  <si>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</si>
  <si>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</si>
  <si>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</si>
  <si>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</si>
  <si>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</si>
  <si>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</si>
  <si>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</si>
  <si>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</si>
  <si>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</si>
  <si>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</si>
  <si>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</si>
  <si>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</si>
  <si>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</si>
  <si>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</si>
  <si>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</si>
  <si>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</si>
  <si>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</si>
  <si>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</si>
  <si>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</si>
  <si>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</si>
  <si>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</si>
  <si>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</si>
  <si>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</si>
  <si>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</si>
  <si>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</si>
  <si>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</si>
  <si>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</si>
  <si>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</si>
  <si>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</si>
  <si>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</si>
  <si>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</si>
  <si>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</si>
  <si>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</si>
  <si>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</si>
  <si>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</si>
  <si>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</si>
  <si>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</si>
  <si>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</si>
  <si>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</si>
  <si>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</si>
  <si>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</si>
  <si>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</si>
  <si>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</si>
  <si>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</si>
  <si>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</si>
  <si>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</si>
  <si>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</si>
  <si>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</si>
  <si>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</si>
  <si>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</si>
  <si>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</si>
  <si>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</si>
  <si>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</si>
  <si>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</si>
  <si>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</si>
  <si>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</si>
  <si>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</si>
  <si>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</si>
  <si>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</si>
  <si>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</si>
  <si>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</si>
  <si>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</si>
  <si>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</si>
  <si>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</si>
  <si>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</si>
  <si>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</si>
  <si>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</si>
  <si>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</si>
  <si>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</si>
  <si>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</si>
  <si>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</si>
  <si>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</si>
  <si>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</si>
  <si>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</si>
  <si>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</si>
  <si>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</si>
  <si>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</si>
  <si>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</si>
  <si>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</si>
  <si>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</si>
  <si>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</si>
  <si>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</si>
  <si>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</si>
  <si>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</si>
  <si>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</si>
  <si>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</si>
  <si>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</si>
  <si>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</si>
  <si>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</si>
  <si>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</si>
  <si>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</si>
  <si>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</si>
  <si>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</si>
  <si>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</si>
  <si>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</si>
  <si>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</si>
  <si>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</si>
  <si>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</si>
  <si>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</si>
  <si>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</si>
  <si>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</si>
  <si>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</si>
  <si>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</si>
  <si>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</si>
  <si>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</si>
  <si>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</si>
  <si>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</si>
  <si>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</si>
  <si>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</si>
  <si>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</si>
  <si>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</si>
  <si>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</si>
  <si>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</si>
  <si>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</si>
  <si>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</si>
  <si>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</si>
  <si>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</si>
  <si>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</si>
  <si>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</si>
  <si>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</si>
  <si>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</si>
  <si>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</si>
  <si>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</si>
  <si>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</si>
  <si>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</si>
  <si>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</si>
  <si>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</si>
  <si>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</si>
  <si>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</si>
  <si>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</si>
  <si>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</si>
  <si>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</si>
  <si>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</si>
  <si>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</si>
  <si>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</si>
  <si>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</si>
  <si>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</si>
  <si>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</si>
  <si>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</si>
  <si>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</si>
  <si>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</si>
  <si>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</si>
  <si>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</si>
  <si>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</si>
  <si>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</si>
  <si>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</si>
  <si>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</si>
  <si>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</si>
  <si>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</si>
  <si>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</si>
  <si>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</si>
  <si>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</si>
  <si>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</si>
  <si>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</si>
  <si>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</si>
  <si>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</si>
  <si>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</si>
  <si>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</si>
  <si>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</si>
  <si>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</si>
  <si>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</si>
  <si>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</si>
  <si>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</si>
  <si>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</si>
  <si>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</si>
  <si>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</si>
  <si>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</si>
  <si>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</si>
  <si>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</si>
  <si>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</si>
  <si>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</si>
  <si>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</si>
  <si>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</si>
  <si>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</si>
  <si>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</si>
  <si>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</si>
  <si>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</si>
  <si>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</si>
  <si>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</si>
  <si>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</si>
  <si>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</si>
  <si>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</si>
  <si>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</si>
  <si>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</si>
  <si>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</si>
  <si>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</si>
  <si>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</si>
  <si>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</si>
  <si>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</si>
  <si>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</si>
  <si>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</si>
  <si>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</si>
  <si>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</si>
  <si>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</si>
  <si>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</si>
  <si>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</si>
  <si>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</si>
  <si>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</si>
  <si>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</si>
  <si>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</si>
  <si>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</si>
  <si>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</si>
  <si>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</si>
  <si>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</si>
  <si>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</si>
  <si>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</si>
  <si>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</si>
  <si>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</si>
  <si>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</si>
  <si>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</si>
  <si>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</si>
  <si>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</si>
  <si>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</si>
  <si>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</si>
  <si>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</si>
  <si>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</si>
  <si>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</si>
  <si>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</si>
  <si>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</si>
  <si>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</si>
  <si>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</si>
  <si>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</si>
  <si>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</si>
  <si>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</si>
  <si>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</si>
  <si>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</si>
  <si>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</si>
  <si>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</si>
  <si>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</si>
  <si>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</si>
  <si>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</si>
  <si>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</si>
  <si>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</si>
  <si>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</si>
  <si>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</si>
  <si>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</si>
  <si>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</si>
  <si>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</si>
  <si>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</si>
  <si>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</si>
  <si>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</si>
  <si>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</si>
  <si>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</si>
  <si>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</si>
  <si>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</si>
  <si>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</si>
  <si>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</si>
  <si>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</si>
  <si>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</si>
  <si>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</si>
  <si>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</si>
  <si>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</si>
  <si>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</si>
  <si>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</si>
  <si>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</si>
  <si>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</si>
  <si>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</si>
  <si>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</si>
  <si>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</si>
  <si>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</si>
  <si>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</si>
  <si>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</si>
  <si>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</si>
  <si>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</si>
  <si>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</si>
  <si>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</si>
  <si>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</si>
  <si>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</si>
  <si>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</si>
  <si>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</si>
  <si>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</si>
  <si>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</si>
  <si>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</si>
  <si>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</si>
  <si>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</si>
  <si>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</si>
  <si>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</si>
  <si>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</si>
  <si>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</si>
  <si>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</si>
  <si>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</si>
  <si>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</si>
  <si>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</si>
  <si>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</si>
  <si>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</si>
  <si>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</si>
  <si>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</si>
  <si>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</si>
  <si>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</si>
  <si>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</si>
  <si>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</si>
  <si>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</si>
  <si>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</si>
  <si>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</si>
  <si>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</si>
  <si>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</si>
  <si>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</si>
  <si>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</si>
  <si>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</si>
  <si>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</si>
  <si>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</si>
  <si>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</si>
  <si>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</si>
  <si>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</si>
  <si>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</si>
  <si>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</si>
  <si>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</si>
  <si>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</si>
  <si>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</si>
  <si>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</si>
  <si>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</si>
  <si>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</si>
  <si>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</si>
  <si>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</si>
  <si>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</si>
  <si>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</si>
  <si>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</si>
  <si>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</si>
  <si>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</si>
  <si>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</si>
  <si>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</si>
  <si>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</si>
  <si>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</si>
  <si>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</si>
  <si>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</si>
  <si>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</si>
  <si>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</si>
  <si>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</si>
  <si>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</si>
  <si>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</si>
  <si>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</si>
  <si>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</si>
  <si>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</si>
  <si>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</si>
  <si>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</si>
  <si>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</si>
  <si>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</si>
  <si>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</si>
  <si>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</si>
  <si>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</si>
  <si>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</si>
  <si>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</si>
  <si>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</si>
  <si>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</si>
  <si>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</si>
  <si>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</si>
  <si>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</si>
  <si>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</si>
  <si>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</si>
  <si>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</si>
  <si>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</si>
  <si>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</si>
  <si>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</si>
  <si>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</si>
  <si>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</si>
  <si>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</si>
  <si>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</si>
  <si>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</si>
  <si>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</si>
  <si>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</si>
  <si>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</si>
  <si>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</si>
  <si>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</si>
  <si>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</si>
  <si>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</si>
  <si>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</si>
  <si>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</si>
  <si>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</si>
  <si>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</si>
  <si>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</si>
  <si>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</si>
  <si>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</si>
  <si>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</si>
  <si>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</si>
  <si>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</si>
  <si>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</si>
  <si>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</si>
  <si>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</si>
  <si>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</si>
  <si>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</si>
  <si>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</si>
  <si>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</si>
  <si>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</si>
  <si>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</si>
  <si>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</si>
  <si>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</si>
  <si>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</si>
  <si>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</si>
  <si>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</si>
  <si>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</si>
  <si>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</si>
  <si>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</si>
  <si>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</si>
  <si>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</si>
  <si>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</si>
  <si>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</si>
  <si>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</si>
  <si>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</si>
  <si>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</si>
  <si>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</si>
  <si>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</si>
  <si>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</si>
  <si>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</si>
  <si>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</si>
  <si>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</si>
  <si>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</si>
  <si>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</si>
  <si>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</si>
  <si>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</si>
  <si>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</si>
  <si>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</si>
  <si>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</si>
  <si>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</si>
  <si>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</si>
  <si>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</si>
  <si>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</si>
  <si>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</si>
  <si>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</si>
  <si>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</si>
  <si>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</si>
  <si>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</si>
  <si>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</si>
  <si>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</si>
  <si>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</si>
  <si>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</si>
  <si>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</si>
  <si>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</si>
  <si>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</si>
  <si>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</si>
  <si>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</si>
  <si>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</si>
  <si>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</si>
  <si>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</si>
  <si>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</si>
  <si>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</si>
  <si>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</si>
  <si>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</si>
  <si>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</si>
  <si>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</si>
  <si>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</si>
  <si>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</si>
  <si>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</si>
  <si>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</si>
  <si>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</si>
  <si>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</si>
  <si>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</si>
  <si>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</si>
  <si>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</si>
  <si>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</si>
  <si>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</si>
  <si>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</si>
  <si>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</si>
  <si>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</si>
  <si>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</si>
  <si>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</si>
  <si>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</si>
  <si>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</si>
  <si>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</si>
  <si>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</si>
  <si>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</si>
  <si>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</si>
  <si>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</si>
  <si>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</si>
  <si>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</si>
  <si>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</si>
  <si>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</si>
  <si>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</si>
  <si>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</si>
  <si>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</si>
  <si>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</si>
  <si>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</si>
  <si>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</si>
  <si>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</si>
  <si>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</si>
  <si>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</si>
  <si>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</si>
  <si>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</si>
  <si>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</si>
  <si>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</si>
  <si>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</si>
  <si>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</si>
  <si>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</si>
  <si>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</si>
  <si>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</si>
  <si>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</si>
  <si>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</si>
  <si>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</si>
  <si>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</si>
  <si>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</si>
  <si>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</si>
  <si>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</si>
  <si>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</si>
  <si>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</si>
  <si>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</si>
  <si>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</si>
  <si>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</si>
  <si>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</si>
  <si>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</si>
  <si>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</si>
  <si>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</si>
  <si>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</si>
  <si>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</si>
  <si>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</si>
  <si>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</si>
  <si>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</si>
  <si>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</si>
  <si>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</si>
  <si>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</si>
  <si>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</si>
  <si>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</si>
  <si>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</si>
  <si>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</si>
  <si>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</si>
  <si>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</si>
  <si>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</si>
  <si>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</si>
  <si>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</si>
  <si>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</si>
  <si>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</si>
  <si>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</si>
  <si>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</si>
  <si>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</si>
  <si>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</si>
  <si>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</si>
  <si>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</si>
  <si>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</si>
  <si>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</si>
  <si>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</si>
  <si>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</si>
  <si>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</si>
  <si>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</si>
  <si>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</si>
  <si>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</si>
  <si>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</si>
  <si>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</si>
  <si>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</si>
  <si>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</si>
  <si>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</si>
  <si>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</si>
  <si>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</si>
  <si>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</si>
  <si>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</si>
  <si>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</si>
  <si>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</si>
  <si>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</si>
  <si>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</si>
  <si>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</si>
  <si>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</si>
  <si>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</si>
  <si>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</si>
  <si>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</si>
  <si>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</si>
  <si>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</si>
  <si>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</si>
  <si>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</si>
  <si>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</si>
  <si>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</si>
  <si>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</si>
  <si>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</si>
  <si>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</si>
  <si>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</si>
  <si>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</si>
  <si>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</si>
  <si>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</si>
  <si>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</si>
  <si>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</si>
  <si>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</si>
  <si>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</si>
  <si>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</si>
  <si>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</si>
  <si>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</si>
  <si>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</si>
  <si>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</si>
  <si>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</si>
  <si>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</si>
  <si>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</si>
  <si>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</si>
  <si>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</si>
  <si>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</si>
  <si>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</si>
  <si>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</si>
  <si>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</si>
  <si>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</si>
  <si>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</si>
  <si>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</si>
  <si>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</si>
  <si>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</si>
  <si>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</si>
  <si>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</si>
  <si>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</si>
  <si>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</si>
  <si>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</si>
  <si>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</si>
  <si>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</si>
  <si>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</si>
  <si>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</si>
  <si>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</si>
  <si>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</si>
  <si>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</si>
  <si>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</si>
  <si>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</si>
  <si>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</si>
  <si>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</si>
  <si>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</si>
  <si>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</si>
  <si>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</si>
  <si>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</si>
  <si>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</si>
  <si>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</si>
  <si>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</si>
  <si>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</si>
  <si>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</si>
  <si>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</si>
  <si>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</si>
  <si>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</si>
  <si>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</si>
  <si>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</si>
  <si>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</si>
  <si>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</si>
  <si>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</si>
  <si>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</si>
  <si>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</si>
  <si>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</si>
  <si>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</si>
  <si>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</si>
  <si>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</si>
  <si>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</si>
  <si>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</si>
  <si>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</si>
  <si>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</si>
  <si>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</si>
  <si>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</si>
  <si>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</si>
  <si>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</si>
  <si>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</si>
  <si>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</si>
  <si>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</si>
  <si>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</si>
  <si>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</si>
  <si>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</si>
  <si>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</si>
  <si>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</si>
  <si>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</si>
  <si>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</si>
  <si>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</si>
  <si>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</si>
  <si>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</si>
  <si>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</si>
  <si>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</si>
  <si>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</si>
  <si>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</si>
  <si>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</si>
  <si>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</si>
  <si>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</si>
  <si>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</si>
  <si>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</si>
  <si>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</si>
  <si>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</si>
  <si>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</si>
  <si>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</si>
  <si>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</si>
  <si>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</si>
  <si>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</si>
  <si>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</si>
  <si>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</si>
  <si>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</si>
  <si>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</si>
  <si>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</si>
  <si>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</si>
  <si>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</si>
  <si>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</si>
  <si>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</si>
  <si>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</si>
  <si>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</si>
  <si>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</si>
  <si>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</si>
  <si>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</si>
  <si>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</si>
  <si>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</si>
  <si>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</si>
  <si>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</si>
  <si>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</si>
  <si>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</si>
  <si>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</si>
  <si>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</si>
  <si>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</si>
  <si>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</si>
  <si>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</si>
  <si>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</si>
  <si>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</si>
  <si>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</si>
  <si>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</si>
  <si>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</si>
  <si>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</si>
  <si>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</si>
  <si>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</si>
  <si>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</si>
  <si>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</si>
  <si>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</si>
  <si>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</si>
  <si>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</si>
  <si>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</si>
  <si>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</si>
  <si>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</si>
  <si>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</si>
  <si>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</si>
  <si>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</si>
  <si>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</si>
  <si>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</si>
  <si>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</si>
  <si>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</si>
  <si>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</si>
  <si>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</si>
  <si>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</si>
  <si>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</si>
  <si>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</si>
  <si>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</si>
  <si>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</si>
  <si>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</si>
  <si>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</si>
  <si>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</si>
  <si>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</si>
  <si>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</si>
  <si>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</si>
  <si>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</si>
  <si>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</si>
  <si>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</si>
  <si>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</si>
  <si>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</si>
  <si>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</si>
  <si>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</si>
  <si>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</si>
  <si>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</si>
  <si>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</si>
  <si>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</si>
  <si>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</si>
  <si>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</si>
  <si>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</si>
  <si>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</si>
  <si>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</si>
  <si>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</si>
  <si>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</si>
  <si>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</si>
  <si>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</si>
  <si>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</si>
  <si>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</si>
  <si>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</si>
  <si>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</si>
  <si>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</si>
  <si>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</si>
  <si>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</si>
  <si>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</si>
  <si>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</si>
  <si>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</si>
  <si>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</si>
  <si>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</si>
  <si>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</si>
  <si>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</si>
  <si>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</si>
  <si>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</si>
  <si>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</si>
  <si>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</si>
  <si>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</si>
  <si>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</si>
  <si>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</si>
  <si>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</si>
  <si>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</si>
  <si>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</si>
  <si>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</si>
  <si>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</si>
  <si>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</si>
  <si>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</si>
  <si>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</si>
  <si>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</si>
  <si>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</si>
  <si>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</si>
  <si>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</si>
  <si>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</si>
  <si>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</si>
  <si>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</si>
  <si>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</si>
  <si>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</si>
  <si>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</si>
  <si>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</si>
  <si>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</si>
  <si>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</si>
  <si>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</si>
  <si>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</si>
  <si>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</si>
  <si>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</si>
  <si>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</si>
  <si>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</si>
  <si>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</si>
  <si>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</si>
  <si>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</si>
  <si>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</si>
  <si>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</si>
  <si>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</si>
  <si>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</si>
  <si>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</si>
  <si>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</si>
  <si>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</si>
  <si>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</si>
  <si>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</si>
  <si>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</si>
  <si>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</si>
  <si>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</si>
  <si>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</si>
  <si>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</si>
  <si>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</si>
  <si>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</si>
  <si>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</si>
  <si>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</si>
  <si>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</si>
  <si>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</si>
  <si>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</si>
  <si>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</si>
  <si>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</si>
  <si>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</si>
  <si>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</si>
  <si>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</si>
  <si>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</si>
  <si>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</si>
  <si>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</si>
  <si>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</si>
  <si>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</si>
  <si>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</si>
  <si>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</si>
  <si>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</si>
  <si>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</si>
  <si>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</si>
  <si>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</si>
  <si>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</si>
  <si>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</si>
  <si>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</si>
  <si>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</si>
  <si>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</si>
  <si>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</si>
  <si>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</si>
  <si>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</si>
  <si>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</si>
  <si>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</si>
  <si>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</si>
  <si>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</si>
  <si>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</si>
  <si>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</si>
  <si>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</si>
  <si>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</si>
  <si>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</si>
  <si>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</si>
  <si>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</si>
  <si>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</si>
  <si>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</si>
  <si>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</si>
  <si>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</si>
  <si>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</si>
  <si>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</si>
  <si>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</si>
  <si>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</si>
  <si>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</si>
  <si>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</si>
  <si>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</si>
  <si>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</si>
  <si>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</si>
  <si>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</si>
  <si>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</si>
  <si>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</si>
  <si>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</si>
  <si>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</si>
  <si>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</si>
  <si>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</si>
  <si>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</si>
  <si>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</si>
  <si>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</si>
  <si>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</si>
  <si>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</si>
  <si>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</si>
  <si>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</si>
  <si>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</si>
  <si>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</si>
  <si>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</si>
  <si>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</si>
  <si>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</si>
  <si>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</si>
  <si>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</si>
  <si>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</si>
  <si>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</si>
  <si>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</si>
  <si>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</si>
  <si>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</si>
  <si>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</si>
  <si>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</si>
  <si>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</si>
  <si>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</si>
  <si>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</si>
  <si>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</si>
  <si>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</si>
  <si>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</si>
  <si>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</si>
  <si>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</si>
  <si>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</si>
  <si>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</si>
  <si>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</si>
  <si>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</si>
  <si>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</si>
  <si>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</si>
  <si>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</si>
  <si>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</si>
  <si>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</si>
  <si>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</si>
  <si>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</si>
  <si>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</si>
  <si>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</si>
  <si>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</si>
  <si>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</si>
  <si>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</si>
  <si>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</si>
  <si>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</si>
  <si>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</si>
  <si>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</si>
  <si>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</si>
  <si>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</si>
  <si>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</si>
  <si>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</si>
  <si>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</si>
  <si>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</si>
  <si>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</si>
  <si>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</si>
  <si>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</si>
  <si>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</si>
  <si>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</si>
  <si>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</si>
  <si>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</si>
  <si>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</si>
  <si>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</si>
  <si>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</si>
  <si>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</si>
  <si>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</si>
  <si>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</si>
  <si>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</si>
  <si>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</si>
  <si>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</si>
  <si>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</si>
  <si>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</si>
  <si>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</si>
  <si>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</si>
  <si>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</si>
  <si>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</si>
  <si>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</si>
  <si>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</si>
  <si>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</si>
  <si>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</si>
  <si>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</si>
  <si>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</si>
  <si>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</si>
  <si>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</si>
  <si>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</si>
  <si>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</si>
  <si>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</si>
  <si>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</si>
  <si>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</si>
  <si>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</si>
  <si>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</si>
  <si>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</si>
  <si>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</si>
  <si>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</si>
  <si>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</si>
  <si>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</si>
  <si>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</si>
  <si>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</si>
  <si>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</si>
  <si>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</si>
  <si>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</si>
  <si>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</si>
  <si>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</si>
  <si>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</si>
  <si>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</si>
  <si>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</si>
  <si>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</si>
  <si>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</si>
  <si>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</si>
  <si>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</si>
  <si>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</si>
  <si>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</si>
  <si>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</si>
  <si>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</si>
  <si>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</si>
  <si>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</si>
  <si>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</si>
  <si>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</si>
  <si>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</si>
  <si>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</si>
  <si>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</si>
  <si>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</si>
  <si>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</si>
  <si>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</si>
  <si>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</si>
  <si>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</si>
  <si>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</si>
  <si>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</si>
  <si>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</si>
  <si>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</si>
  <si>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</si>
  <si>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</si>
  <si>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</si>
  <si>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</si>
  <si>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</si>
  <si>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</si>
  <si>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</si>
  <si>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</si>
  <si>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</si>
  <si>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</si>
  <si>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</si>
  <si>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</si>
  <si>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</si>
  <si>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</si>
  <si>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</si>
  <si>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</si>
  <si>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</si>
  <si>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</si>
  <si>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</si>
  <si>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</si>
  <si>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</si>
  <si>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</si>
  <si>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</si>
  <si>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</si>
  <si>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</si>
  <si>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</si>
  <si>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</si>
  <si>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</si>
  <si>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</si>
  <si>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</si>
  <si>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</si>
  <si>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</si>
  <si>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</si>
  <si>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</si>
  <si>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</si>
  <si>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</si>
  <si>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</si>
  <si>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</si>
  <si>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</si>
  <si>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</si>
  <si>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</si>
  <si>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</si>
  <si>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</si>
  <si>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</si>
  <si>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</si>
  <si>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</si>
  <si>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</si>
  <si>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</si>
  <si>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</si>
  <si>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</si>
  <si>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</si>
  <si>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</si>
  <si>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</si>
  <si>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</si>
  <si>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</si>
  <si>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</si>
  <si>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</si>
  <si>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</si>
  <si>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</si>
  <si>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</si>
  <si>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</si>
  <si>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</si>
  <si>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</si>
  <si>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</si>
  <si>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</si>
  <si>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</si>
  <si>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</si>
  <si>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</si>
  <si>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</si>
  <si>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</si>
  <si>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</si>
  <si>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</si>
  <si>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</si>
  <si>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</si>
  <si>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</si>
  <si>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</si>
  <si>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</si>
  <si>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</si>
  <si>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</si>
  <si>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</si>
  <si>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</si>
  <si>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</si>
  <si>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</si>
  <si>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</si>
  <si>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</si>
  <si>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</si>
  <si>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</si>
  <si>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</si>
  <si>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</si>
  <si>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</si>
  <si>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</si>
  <si>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</si>
  <si>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</si>
  <si>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</si>
  <si>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</si>
  <si>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</si>
  <si>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</si>
  <si>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</si>
  <si>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</si>
  <si>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</si>
  <si>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</si>
  <si>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</si>
  <si>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</si>
  <si>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</si>
  <si>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</si>
  <si>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</si>
  <si>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</si>
  <si>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</si>
  <si>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</si>
  <si>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</si>
  <si>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</si>
  <si>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</si>
  <si>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</si>
  <si>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</si>
  <si>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</si>
  <si>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</si>
  <si>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</si>
  <si>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</si>
  <si>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</si>
  <si>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</si>
  <si>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</si>
  <si>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</si>
  <si>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</si>
  <si>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</si>
  <si>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</si>
  <si>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</si>
  <si>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</si>
  <si>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</si>
  <si>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</si>
  <si>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</si>
  <si>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</si>
  <si>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</si>
  <si>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</si>
  <si>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</si>
  <si>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</si>
  <si>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</si>
  <si>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</si>
  <si>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</si>
  <si>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</si>
  <si>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</si>
  <si>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</si>
  <si>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</si>
  <si>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</si>
  <si>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</si>
  <si>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</si>
  <si>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</si>
  <si>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</si>
  <si>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</si>
  <si>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</si>
  <si>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</si>
  <si>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</si>
  <si>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</si>
  <si>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</si>
  <si>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</si>
  <si>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</si>
  <si>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</si>
  <si>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</si>
  <si>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</si>
  <si>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</si>
  <si>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</si>
  <si>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</si>
  <si>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</si>
  <si>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</si>
  <si>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</si>
  <si>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</si>
  <si>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</si>
  <si>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</si>
  <si>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</si>
  <si>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</si>
  <si>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</si>
  <si>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</si>
  <si>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</si>
  <si>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</si>
  <si>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</si>
  <si>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</si>
  <si>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</si>
  <si>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</si>
  <si>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</si>
  <si>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</si>
  <si>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</si>
  <si>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</si>
  <si>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</si>
  <si>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</si>
  <si>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</si>
  <si>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</si>
  <si>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</si>
  <si>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</si>
  <si>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</si>
  <si>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</si>
  <si>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</si>
  <si>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</si>
  <si>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</si>
  <si>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</si>
  <si>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</si>
  <si>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</si>
  <si>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</si>
  <si>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</si>
  <si>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</si>
  <si>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</si>
  <si>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</si>
  <si>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</si>
  <si>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</si>
  <si>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</si>
  <si>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</si>
  <si>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</si>
  <si>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</si>
  <si>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</si>
  <si>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</si>
  <si>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</si>
  <si>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</si>
  <si>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</si>
  <si>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</si>
  <si>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</si>
  <si>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</si>
  <si>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</si>
  <si>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</si>
  <si>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</si>
  <si>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</si>
  <si>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</si>
  <si>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</si>
  <si>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</si>
  <si>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</si>
  <si>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</si>
  <si>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</si>
  <si>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</si>
  <si>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</si>
  <si>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</si>
  <si>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</si>
  <si>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</si>
  <si>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</si>
  <si>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</si>
  <si>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</si>
  <si>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</si>
  <si>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</si>
  <si>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</si>
  <si>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</si>
  <si>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</si>
  <si>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</si>
  <si>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</si>
  <si>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</si>
  <si>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</si>
  <si>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</si>
  <si>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</si>
  <si>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</si>
  <si>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</si>
  <si>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</si>
  <si>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</si>
  <si>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</si>
  <si>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</si>
  <si>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</si>
  <si>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</si>
  <si>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</si>
  <si>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</si>
  <si>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</si>
  <si>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</si>
  <si>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</si>
  <si>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</si>
  <si>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</si>
  <si>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</si>
  <si>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</si>
  <si>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</si>
  <si>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</si>
  <si>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</si>
  <si>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</si>
  <si>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</si>
  <si>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</si>
  <si>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</si>
  <si>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</si>
  <si>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</si>
  <si>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</si>
  <si>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</si>
  <si>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</si>
  <si>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</si>
  <si>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</si>
  <si>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</si>
  <si>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</si>
  <si>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</si>
  <si>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</si>
  <si>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</si>
  <si>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</si>
  <si>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</si>
  <si>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</si>
  <si>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</si>
  <si>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</si>
  <si>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</si>
  <si>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</si>
  <si>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</si>
  <si>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</si>
  <si>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</si>
  <si>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</si>
  <si>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</si>
  <si>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</si>
  <si>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</si>
  <si>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</si>
  <si>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</si>
  <si>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</si>
  <si>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</si>
  <si>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</si>
  <si>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</si>
  <si>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</si>
  <si>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</si>
  <si>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</si>
  <si>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</si>
  <si>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</si>
  <si>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</si>
  <si>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</si>
  <si>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</si>
  <si>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</si>
  <si>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</si>
  <si>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</si>
  <si>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</si>
  <si>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</si>
  <si>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</si>
  <si>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</si>
  <si>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</si>
  <si>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</si>
  <si>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</si>
  <si>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</si>
  <si>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</si>
  <si>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</si>
  <si>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</si>
  <si>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</si>
  <si>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</si>
  <si>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</si>
  <si>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</si>
  <si>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</si>
  <si>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</si>
  <si>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</si>
  <si>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</si>
  <si>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</si>
  <si>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</si>
  <si>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</si>
  <si>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</si>
  <si>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</si>
  <si>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</si>
  <si>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</si>
  <si>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</si>
  <si>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</si>
  <si>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</si>
  <si>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</si>
  <si>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</si>
  <si>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</si>
  <si>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</si>
  <si>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</si>
  <si>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</si>
  <si>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</si>
  <si>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</si>
  <si>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</si>
  <si>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</si>
  <si>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</si>
  <si>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</si>
  <si>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</si>
  <si>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</si>
  <si>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</si>
  <si>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</si>
  <si>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</si>
  <si>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</si>
  <si>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</si>
  <si>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</si>
  <si>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</si>
  <si>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</si>
  <si>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</si>
  <si>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</si>
  <si>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</si>
  <si>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</si>
  <si>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</si>
  <si>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</si>
  <si>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</si>
  <si>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</si>
  <si>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</si>
  <si>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</si>
  <si>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</si>
  <si>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</si>
  <si>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</si>
  <si>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</si>
  <si>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</si>
  <si>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</si>
  <si>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</si>
  <si>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</si>
  <si>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</si>
  <si>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</si>
  <si>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</si>
  <si>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</si>
  <si>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</si>
  <si>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</si>
  <si>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</si>
  <si>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</si>
  <si>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</si>
  <si>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</si>
  <si>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</si>
  <si>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</si>
  <si>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</si>
  <si>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</si>
  <si>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</si>
  <si>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</si>
  <si>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</si>
  <si>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</si>
  <si>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</si>
  <si>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</si>
  <si>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</si>
  <si>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</si>
  <si>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</si>
  <si>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</si>
  <si>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</si>
  <si>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</si>
  <si>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</si>
  <si>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</si>
  <si>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</si>
  <si>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</si>
  <si>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</si>
  <si>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</si>
  <si>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</si>
  <si>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</si>
  <si>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</si>
  <si>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</si>
  <si>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</si>
  <si>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</si>
  <si>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</si>
  <si>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</si>
  <si>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</si>
  <si>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</si>
  <si>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</si>
  <si>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</si>
  <si>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</si>
  <si>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</si>
  <si>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</si>
  <si>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</si>
  <si>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</si>
  <si>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</si>
  <si>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</si>
  <si>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</si>
  <si>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</si>
  <si>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</si>
  <si>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</si>
  <si>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</si>
  <si>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</si>
  <si>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</si>
  <si>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</si>
  <si>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</si>
  <si>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</si>
  <si>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</si>
  <si>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</si>
  <si>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</si>
  <si>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</si>
  <si>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</si>
  <si>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</si>
  <si>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</si>
  <si>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</si>
  <si>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</si>
  <si>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</si>
  <si>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</si>
  <si>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</si>
  <si>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</si>
  <si>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</si>
  <si>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</si>
  <si>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</si>
  <si>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</si>
  <si>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</si>
  <si>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</si>
  <si>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</si>
  <si>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</si>
  <si>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</si>
  <si>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</si>
  <si>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</si>
  <si>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</si>
  <si>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</si>
  <si>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</si>
  <si>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</si>
  <si>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</si>
  <si>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</si>
  <si>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</si>
  <si>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</si>
  <si>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</si>
  <si>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</si>
  <si>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</si>
  <si>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</si>
  <si>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</si>
  <si>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</si>
  <si>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</si>
  <si>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</si>
  <si>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</si>
  <si>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</si>
  <si>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</si>
  <si>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</si>
  <si>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</si>
  <si>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</si>
  <si>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</si>
  <si>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</si>
  <si>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</si>
  <si>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</si>
  <si>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</si>
  <si>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</si>
  <si>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</si>
  <si>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</si>
  <si>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</si>
  <si>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</si>
  <si>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</si>
  <si>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</si>
  <si>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</si>
  <si>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</si>
  <si>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</si>
  <si>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</si>
  <si>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</si>
  <si>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</si>
  <si>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</si>
  <si>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</si>
  <si>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</si>
  <si>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</si>
  <si>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</si>
  <si>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</si>
  <si>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</si>
  <si>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</si>
  <si>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</si>
  <si>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</si>
  <si>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</si>
  <si>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</si>
  <si>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</si>
  <si>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</si>
  <si>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</si>
  <si>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</si>
  <si>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</si>
  <si>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</si>
  <si>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</si>
  <si>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</si>
  <si>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</si>
  <si>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</si>
  <si>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</si>
  <si>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</si>
  <si>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</si>
  <si>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</si>
  <si>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</si>
  <si>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</si>
  <si>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</si>
  <si>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</si>
  <si>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</si>
  <si>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</si>
  <si>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</si>
  <si>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</si>
  <si>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</si>
  <si>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</si>
  <si>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</si>
  <si>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</si>
  <si>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</si>
  <si>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</si>
  <si>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</si>
  <si>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</si>
  <si>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</si>
  <si>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</si>
  <si>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</si>
  <si>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</si>
  <si>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</si>
  <si>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</si>
  <si>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</si>
  <si>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</si>
  <si>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</si>
  <si>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</si>
  <si>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</si>
  <si>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</si>
  <si>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</si>
  <si>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</si>
  <si>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</si>
  <si>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</si>
  <si>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</si>
  <si>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</si>
  <si>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</si>
  <si>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</si>
  <si>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</si>
  <si>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</si>
  <si>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</si>
  <si>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</si>
  <si>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</si>
  <si>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</si>
  <si>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</si>
  <si>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</si>
  <si>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</si>
  <si>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</si>
  <si>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</si>
  <si>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</si>
  <si>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</si>
  <si>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</si>
  <si>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</si>
  <si>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</si>
  <si>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</si>
  <si>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</si>
  <si>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</si>
  <si>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</si>
  <si>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</si>
  <si>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</si>
  <si>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</si>
  <si>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</si>
  <si>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</si>
  <si>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</si>
  <si>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</si>
  <si>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</si>
  <si>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</si>
  <si>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</si>
  <si>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</si>
  <si>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</si>
  <si>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</si>
  <si>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</si>
  <si>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</si>
  <si>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</si>
  <si>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</si>
  <si>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</si>
  <si>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</si>
  <si>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</si>
  <si>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</si>
  <si>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</si>
  <si>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</si>
  <si>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</si>
  <si>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</si>
  <si>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</si>
  <si>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</si>
  <si>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</si>
  <si>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</si>
  <si>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</si>
  <si>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</si>
  <si>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</si>
  <si>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</si>
  <si>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</si>
  <si>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</si>
  <si>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</si>
  <si>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</si>
  <si>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</si>
  <si>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</si>
  <si>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</si>
  <si>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</si>
  <si>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</si>
  <si>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</si>
  <si>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</si>
  <si>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</si>
  <si>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</si>
  <si>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</si>
  <si>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</si>
  <si>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</si>
  <si>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</si>
  <si>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</si>
  <si>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</si>
  <si>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</si>
  <si>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</si>
  <si>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</si>
  <si>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</si>
  <si>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</si>
  <si>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</si>
  <si>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</si>
  <si>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</si>
  <si>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</si>
  <si>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</si>
  <si>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</si>
  <si>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</si>
  <si>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</si>
  <si>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</si>
  <si>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</si>
  <si>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</si>
  <si>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</si>
  <si>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</si>
  <si>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</si>
  <si>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</si>
  <si>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</si>
  <si>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</si>
  <si>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</si>
  <si>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</si>
  <si>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</si>
  <si>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</si>
  <si>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</si>
  <si>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</si>
  <si>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</si>
  <si>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</si>
  <si>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</si>
  <si>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</si>
  <si>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</si>
  <si>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</si>
  <si>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</si>
  <si>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</si>
  <si>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</si>
  <si>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</si>
  <si>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</si>
  <si>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</si>
  <si>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</si>
  <si>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</si>
  <si>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</si>
  <si>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</si>
  <si>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</si>
  <si>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</si>
  <si>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</si>
  <si>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</si>
  <si>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</si>
  <si>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</si>
  <si>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</si>
  <si>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</si>
  <si>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</si>
  <si>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</si>
  <si>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</si>
  <si>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</si>
  <si>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</si>
  <si>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</si>
  <si>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</si>
  <si>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</si>
  <si>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</si>
  <si>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</si>
  <si>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</si>
  <si>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</si>
  <si>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</si>
  <si>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</si>
  <si>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</si>
  <si>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</si>
  <si>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</si>
  <si>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</si>
  <si>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</si>
  <si>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</si>
  <si>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</si>
  <si>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</si>
  <si>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</si>
  <si>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</si>
  <si>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</si>
  <si>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</si>
  <si>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</si>
  <si>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</si>
  <si>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</si>
  <si>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</si>
  <si>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</si>
  <si>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</si>
  <si>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</si>
  <si>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</si>
  <si>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</si>
  <si>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</si>
  <si>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</si>
  <si>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</si>
  <si>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</si>
  <si>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</si>
  <si>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</si>
  <si>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</si>
  <si>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</si>
  <si>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</si>
  <si>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</si>
  <si>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</si>
  <si>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</si>
  <si>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</si>
  <si>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</si>
  <si>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</si>
  <si>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</si>
  <si>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</si>
  <si>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</si>
  <si>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</si>
  <si>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</si>
  <si>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</si>
  <si>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</si>
  <si>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</si>
  <si>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</si>
  <si>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</si>
  <si>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</si>
  <si>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</si>
  <si>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</si>
  <si>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</si>
  <si>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</si>
  <si>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</si>
  <si>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</si>
  <si>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</si>
  <si>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</si>
  <si>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</si>
  <si>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</si>
  <si>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</si>
  <si>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</si>
  <si>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</si>
  <si>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</si>
  <si>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</si>
  <si>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</si>
  <si>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</si>
  <si>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</si>
  <si>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</si>
  <si>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</si>
  <si>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</si>
  <si>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</si>
  <si>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</si>
  <si>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</si>
  <si>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</si>
  <si>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</si>
  <si>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</si>
  <si>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</si>
  <si>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</si>
  <si>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</si>
  <si>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</si>
  <si>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</si>
  <si>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</si>
  <si>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</si>
  <si>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</si>
  <si>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</si>
  <si>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</si>
  <si>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</si>
  <si>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</si>
  <si>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</si>
  <si>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</si>
  <si>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</si>
  <si>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</si>
  <si>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</si>
  <si>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</si>
  <si>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</si>
  <si>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</si>
  <si>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</si>
  <si>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</si>
  <si>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</si>
  <si>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</si>
  <si>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</si>
  <si>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</si>
  <si>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</si>
  <si>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</si>
  <si>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</si>
  <si>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</si>
  <si>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</si>
  <si>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</si>
  <si>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</si>
  <si>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</si>
  <si>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</si>
  <si>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</si>
  <si>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</si>
  <si>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</si>
  <si>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</si>
  <si>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</si>
  <si>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</si>
  <si>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</si>
  <si>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</si>
  <si>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</si>
  <si>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</si>
  <si>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</si>
  <si>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</si>
  <si>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</si>
  <si>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</si>
  <si>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</si>
  <si>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</si>
  <si>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</si>
  <si>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</si>
  <si>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</si>
  <si>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</si>
  <si>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</si>
  <si>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</si>
  <si>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</si>
  <si>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</si>
  <si>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</si>
  <si>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</si>
  <si>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</si>
  <si>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</si>
  <si>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</si>
  <si>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</si>
  <si>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</si>
  <si>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</si>
  <si>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</si>
  <si>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</si>
  <si>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</si>
  <si>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</si>
  <si>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</si>
  <si>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</si>
  <si>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</si>
  <si>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</si>
  <si>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</si>
  <si>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</si>
  <si>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</si>
  <si>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</si>
  <si>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</si>
  <si>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</si>
  <si>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</si>
  <si>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</si>
  <si>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</si>
  <si>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</si>
  <si>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</si>
  <si>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</si>
  <si>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</si>
  <si>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</si>
  <si>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</si>
  <si>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</si>
  <si>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</si>
  <si>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</si>
  <si>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</si>
  <si>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</si>
  <si>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</si>
  <si>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</si>
  <si>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</si>
  <si>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</si>
  <si>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</si>
  <si>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</si>
  <si>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</si>
  <si>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</si>
  <si>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</si>
  <si>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</si>
  <si>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</si>
  <si>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</si>
  <si>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</si>
  <si>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</si>
  <si>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</si>
  <si>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</si>
  <si>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</si>
  <si>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</si>
  <si>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</si>
  <si>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</si>
  <si>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</si>
  <si>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</si>
  <si>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</si>
  <si>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</si>
  <si>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</si>
  <si>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</si>
  <si>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</si>
  <si>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</si>
  <si>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</si>
  <si>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</si>
  <si>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</si>
  <si>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</si>
  <si>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</si>
  <si>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</si>
  <si>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</si>
  <si>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</si>
  <si>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</si>
  <si>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</si>
  <si>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</si>
  <si>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</si>
  <si>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</si>
  <si>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</si>
  <si>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</si>
  <si>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</si>
  <si>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</si>
  <si>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</si>
  <si>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</si>
  <si>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</si>
  <si>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</si>
  <si>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</si>
  <si>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</si>
  <si>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</si>
  <si>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</si>
  <si>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</si>
  <si>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</si>
  <si>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</si>
  <si>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</si>
  <si>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</si>
  <si>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</si>
  <si>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</si>
  <si>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</si>
  <si>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</si>
  <si>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</si>
  <si>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</si>
  <si>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</si>
  <si>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</si>
  <si>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</si>
  <si>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</si>
  <si>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</si>
  <si>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</si>
  <si>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</si>
  <si>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</si>
  <si>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</si>
  <si>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</si>
  <si>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</si>
  <si>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</si>
  <si>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</si>
  <si>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</si>
  <si>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</si>
  <si>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</si>
  <si>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</si>
  <si>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</si>
  <si>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</si>
  <si>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</si>
  <si>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</si>
  <si>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</si>
  <si>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</si>
  <si>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</si>
  <si>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</si>
  <si>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</si>
  <si>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</si>
  <si>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</si>
  <si>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</si>
  <si>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</si>
  <si>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</si>
  <si>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</si>
  <si>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</si>
  <si>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</si>
  <si>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</si>
  <si>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</si>
  <si>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</si>
  <si>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</si>
  <si>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</si>
  <si>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</si>
  <si>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</si>
  <si>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</si>
  <si>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</si>
  <si>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</si>
  <si>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</si>
  <si>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</si>
  <si>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</si>
  <si>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</si>
  <si>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</si>
  <si>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</si>
  <si>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</si>
  <si>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</si>
  <si>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</si>
  <si>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</si>
  <si>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</si>
  <si>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</si>
  <si>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</si>
  <si>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</si>
  <si>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</si>
  <si>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</si>
  <si>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</si>
  <si>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</si>
  <si>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</si>
  <si>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</si>
  <si>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</si>
  <si>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</si>
  <si>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</si>
  <si>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</si>
  <si>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</si>
  <si>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</si>
  <si>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</si>
  <si>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</si>
  <si>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</si>
  <si>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</si>
  <si>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</si>
  <si>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</si>
  <si>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</si>
  <si>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</si>
  <si>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</si>
  <si>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</si>
  <si>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</si>
  <si>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</si>
  <si>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</si>
  <si>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</si>
  <si>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</si>
  <si>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</si>
  <si>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</si>
  <si>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</si>
  <si>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</si>
  <si>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</si>
  <si>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</si>
  <si>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</si>
  <si>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</si>
  <si>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</si>
  <si>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</si>
  <si>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</si>
  <si>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</si>
  <si>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</si>
  <si>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</si>
  <si>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</si>
  <si>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</si>
  <si>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</si>
  <si>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</si>
  <si>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</si>
  <si>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</si>
  <si>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</si>
  <si>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</si>
  <si>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</si>
  <si>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</si>
  <si>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</si>
  <si>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</si>
  <si>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</si>
  <si>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</si>
  <si>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</si>
  <si>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</si>
  <si>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</si>
  <si>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</si>
  <si>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</si>
  <si>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</si>
  <si>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</si>
  <si>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</si>
  <si>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</si>
  <si>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</si>
  <si>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</si>
  <si>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</si>
  <si>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</si>
  <si>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</si>
  <si>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</si>
  <si>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</si>
  <si>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</si>
  <si>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</si>
  <si>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</si>
  <si>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</si>
  <si>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</si>
  <si>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</si>
  <si>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</si>
  <si>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</si>
  <si>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</si>
  <si>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</si>
  <si>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</si>
  <si>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</si>
  <si>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</si>
  <si>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</si>
  <si>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</si>
  <si>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</si>
  <si>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</si>
  <si>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</si>
  <si>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</si>
  <si>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</si>
  <si>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</si>
  <si>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</si>
  <si>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</si>
  <si>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</si>
  <si>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</si>
  <si>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</si>
  <si>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</si>
  <si>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</si>
  <si>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</si>
  <si>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</si>
  <si>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</si>
  <si>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</si>
  <si>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</si>
  <si>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</si>
  <si>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</si>
  <si>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</si>
  <si>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</si>
  <si>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</si>
  <si>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</si>
  <si>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</si>
  <si>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</si>
  <si>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</si>
  <si>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</si>
  <si>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</si>
  <si>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</si>
  <si>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</si>
  <si>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</si>
  <si>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</si>
  <si>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</si>
  <si>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</si>
  <si>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</si>
  <si>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</si>
  <si>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</si>
  <si>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</si>
  <si>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</si>
  <si>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</si>
  <si>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</si>
  <si>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</si>
  <si>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</si>
  <si>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</si>
  <si>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</si>
  <si>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</si>
  <si>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</si>
  <si>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</si>
  <si>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</si>
  <si>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</si>
  <si>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</si>
  <si>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</si>
  <si>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</si>
  <si>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</si>
  <si>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</si>
  <si>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</si>
  <si>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</si>
  <si>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</si>
  <si>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</si>
  <si>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</si>
  <si>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</si>
  <si>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</si>
  <si>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</si>
  <si>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</si>
  <si>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</si>
  <si>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</si>
  <si>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</si>
  <si>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</si>
  <si>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</si>
  <si>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</si>
  <si>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</si>
  <si>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</si>
  <si>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</si>
  <si>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</si>
  <si>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</si>
  <si>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</si>
  <si>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</si>
  <si>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</si>
  <si>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</si>
  <si>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</si>
  <si>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</si>
  <si>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</si>
  <si>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</si>
  <si>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</si>
  <si>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</si>
  <si>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</si>
  <si>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</si>
  <si>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</si>
  <si>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</si>
  <si>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</si>
  <si>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</si>
  <si>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</si>
  <si>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</si>
  <si>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</si>
  <si>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</si>
  <si>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</si>
  <si>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</si>
  <si>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</si>
  <si>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</si>
  <si>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</si>
  <si>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</si>
  <si>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</si>
  <si>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</si>
  <si>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</si>
  <si>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</si>
  <si>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</si>
  <si>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</si>
  <si>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</si>
  <si>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</si>
  <si>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</si>
  <si>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</si>
  <si>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</si>
  <si>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</si>
  <si>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</si>
  <si>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</si>
  <si>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</si>
  <si>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</si>
  <si>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</si>
  <si>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</si>
  <si>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</si>
  <si>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</si>
  <si>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</si>
  <si>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</si>
  <si>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</si>
  <si>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</si>
  <si>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</si>
  <si>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</si>
  <si>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</si>
  <si>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</si>
  <si>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</si>
  <si>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</si>
  <si>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</si>
  <si>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</si>
  <si>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</si>
  <si>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</si>
  <si>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</si>
  <si>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</si>
  <si>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</si>
  <si>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</si>
  <si>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</si>
  <si>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</si>
  <si>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</si>
  <si>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</si>
  <si>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</si>
  <si>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</si>
  <si>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</si>
  <si>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</si>
  <si>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</si>
  <si>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</si>
  <si>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</si>
  <si>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</si>
  <si>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</si>
  <si>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</si>
  <si>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</si>
  <si>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</si>
  <si>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</si>
  <si>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</si>
  <si>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</si>
  <si>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</si>
  <si>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</si>
  <si>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</si>
  <si>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</si>
  <si>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</si>
  <si>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</si>
  <si>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</si>
  <si>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</si>
  <si>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</si>
  <si>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</si>
  <si>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</si>
  <si>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</si>
  <si>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</si>
  <si>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</si>
  <si>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</si>
  <si>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</si>
  <si>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</si>
  <si>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</si>
  <si>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</si>
  <si>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</si>
  <si>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</si>
  <si>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</si>
  <si>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</si>
  <si>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</si>
  <si>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</si>
  <si>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</si>
  <si>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</si>
  <si>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</si>
  <si>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</si>
  <si>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</si>
  <si>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</si>
  <si>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</si>
  <si>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</si>
  <si>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</si>
  <si>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</si>
  <si>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</si>
  <si>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</si>
  <si>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</si>
  <si>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</si>
  <si>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</si>
  <si>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</si>
  <si>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</si>
  <si>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</si>
  <si>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</si>
  <si>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</si>
  <si>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</si>
  <si>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</si>
  <si>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</si>
  <si>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</si>
  <si>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</si>
  <si>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</si>
  <si>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</si>
  <si>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</si>
  <si>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</si>
  <si>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</si>
  <si>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</si>
  <si>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</si>
  <si>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</si>
  <si>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</si>
  <si>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</si>
  <si>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</si>
  <si>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</si>
  <si>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</si>
  <si>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</si>
  <si>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</si>
  <si>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</si>
  <si>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</si>
  <si>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</si>
  <si>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</si>
  <si>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</si>
  <si>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</si>
  <si>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</si>
  <si>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</si>
  <si>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</si>
  <si>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</si>
  <si>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</si>
  <si>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</si>
  <si>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</si>
  <si>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</si>
  <si>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</si>
  <si>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</si>
  <si>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</si>
  <si>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</si>
  <si>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</si>
  <si>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</si>
  <si>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</si>
  <si>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</si>
  <si>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</si>
  <si>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</si>
  <si>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</si>
  <si>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</si>
  <si>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</si>
  <si>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</si>
  <si>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</si>
  <si>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</si>
  <si>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</si>
  <si>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</si>
  <si>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</si>
  <si>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</si>
  <si>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</si>
  <si>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</si>
  <si>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</si>
  <si>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</si>
  <si>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</si>
  <si>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</si>
  <si>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</si>
  <si>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</si>
  <si>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</si>
  <si>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</si>
  <si>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</si>
  <si>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</si>
  <si>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</si>
  <si>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</si>
  <si>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</si>
  <si>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</si>
  <si>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</si>
  <si>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</si>
  <si>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</si>
  <si>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</si>
  <si>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</si>
  <si>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</si>
  <si>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</si>
  <si>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</si>
  <si>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</si>
  <si>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</si>
  <si>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</si>
  <si>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</si>
  <si>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</si>
  <si>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</si>
  <si>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</si>
  <si>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</si>
  <si>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</si>
  <si>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</si>
  <si>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</si>
  <si>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</si>
  <si>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</si>
  <si>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</si>
  <si>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</si>
  <si>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</si>
  <si>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</si>
  <si>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</si>
  <si>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</si>
  <si>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</si>
  <si>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</si>
  <si>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</si>
  <si>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</si>
  <si>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</si>
  <si>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</si>
  <si>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</si>
  <si>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</si>
  <si>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</si>
  <si>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</si>
  <si>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</si>
  <si>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</si>
  <si>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</si>
  <si>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</si>
  <si>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</si>
  <si>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</si>
  <si>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</si>
  <si>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</si>
  <si>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</si>
  <si>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</si>
  <si>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</si>
  <si>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</si>
  <si>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</si>
  <si>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</si>
  <si>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</si>
  <si>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</si>
  <si>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</si>
  <si>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</si>
  <si>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</si>
  <si>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</si>
  <si>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</si>
  <si>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</si>
  <si>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</si>
  <si>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</si>
  <si>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</si>
  <si>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</si>
  <si>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</si>
  <si>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</si>
  <si>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</si>
  <si>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</si>
  <si>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</si>
  <si>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</si>
  <si>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</si>
  <si>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</si>
  <si>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</si>
  <si>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</si>
  <si>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</si>
  <si>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</si>
  <si>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</si>
  <si>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</si>
  <si>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</si>
  <si>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</si>
  <si>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</si>
  <si>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</si>
  <si>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</si>
  <si>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</si>
  <si>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</si>
  <si>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</si>
  <si>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</si>
  <si>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</si>
  <si>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</si>
  <si>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</si>
  <si>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</si>
  <si>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</si>
  <si>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</si>
  <si>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</si>
  <si>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</si>
  <si>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</si>
  <si>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</si>
  <si>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</si>
  <si>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</si>
  <si>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</si>
  <si>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</si>
  <si>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</si>
  <si>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</si>
  <si>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</si>
  <si>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</si>
  <si>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</si>
  <si>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</si>
  <si>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</si>
  <si>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</si>
  <si>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</si>
  <si>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</si>
  <si>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</si>
  <si>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</si>
  <si>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</si>
  <si>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</si>
  <si>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</si>
  <si>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</si>
  <si>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</si>
  <si>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</si>
  <si>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</si>
  <si>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</si>
  <si>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</si>
  <si>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</si>
  <si>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</si>
  <si>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</si>
  <si>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</si>
  <si>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</si>
  <si>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</si>
  <si>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</si>
  <si>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</si>
  <si>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</si>
  <si>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</si>
  <si>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</si>
  <si>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</si>
  <si>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</si>
  <si>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</si>
  <si>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</si>
  <si>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</si>
  <si>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</si>
  <si>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</si>
  <si>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</si>
  <si>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</si>
  <si>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</si>
  <si>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</si>
  <si>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</si>
  <si>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</si>
  <si>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</si>
  <si>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</si>
  <si>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</si>
  <si>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</si>
  <si>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</si>
  <si>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</si>
  <si>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</si>
  <si>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</si>
  <si>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</si>
  <si>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</si>
  <si>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</si>
  <si>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</si>
  <si>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</si>
  <si>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</si>
  <si>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</si>
  <si>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</si>
  <si>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</si>
  <si>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</si>
  <si>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</si>
  <si>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</si>
  <si>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</si>
  <si>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</si>
  <si>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</si>
  <si>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</si>
  <si>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</si>
  <si>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</si>
  <si>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</si>
  <si>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</si>
  <si>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</si>
  <si>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</si>
  <si>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</si>
  <si>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</si>
  <si>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</si>
  <si>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</si>
  <si>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</si>
  <si>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</si>
  <si>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</si>
  <si>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</si>
  <si>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</si>
  <si>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</si>
  <si>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</si>
  <si>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</si>
  <si>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</si>
  <si>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</si>
  <si>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</si>
  <si>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</si>
  <si>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</si>
  <si>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</si>
  <si>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</si>
  <si>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</si>
  <si>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</si>
  <si>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</si>
  <si>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</si>
  <si>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</si>
  <si>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</si>
  <si>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</si>
  <si>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</si>
  <si>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</si>
  <si>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</si>
  <si>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</si>
  <si>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</si>
  <si>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</si>
  <si>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</si>
  <si>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</si>
  <si>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</si>
  <si>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</si>
  <si>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</si>
  <si>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</si>
  <si>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</si>
  <si>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</si>
  <si>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</si>
  <si>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</si>
  <si>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</si>
  <si>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</si>
  <si>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</si>
  <si>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</si>
  <si>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</si>
  <si>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</si>
  <si>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</si>
  <si>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</si>
  <si>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</si>
  <si>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</si>
  <si>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</si>
  <si>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</si>
  <si>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</si>
  <si>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</si>
  <si>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</si>
  <si>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</si>
  <si>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</si>
  <si>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</si>
  <si>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</si>
  <si>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</si>
  <si>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</si>
  <si>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</si>
  <si>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</si>
  <si>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</si>
  <si>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</si>
  <si>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</si>
  <si>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</si>
  <si>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</si>
  <si>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</si>
  <si>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</si>
  <si>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</si>
  <si>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</si>
  <si>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</si>
  <si>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</si>
  <si>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</si>
  <si>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</si>
  <si>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</si>
  <si>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</si>
  <si>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</si>
  <si>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</si>
  <si>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</si>
  <si>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</si>
  <si>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</si>
  <si>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</si>
  <si>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</si>
  <si>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</si>
  <si>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</si>
  <si>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</si>
  <si>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</si>
  <si>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</si>
  <si>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</si>
  <si>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</si>
  <si>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</si>
  <si>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</si>
  <si>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</si>
  <si>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</si>
  <si>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</si>
  <si>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</si>
  <si>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</si>
  <si>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</si>
  <si>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</si>
  <si>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</si>
  <si>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</si>
  <si>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</si>
  <si>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</si>
  <si>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</si>
  <si>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</si>
  <si>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</si>
  <si>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</si>
  <si>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</si>
  <si>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</si>
  <si>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</si>
  <si>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</si>
  <si>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</si>
  <si>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</si>
  <si>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</si>
  <si>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</si>
  <si>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</si>
  <si>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</si>
  <si>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</si>
  <si>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</si>
  <si>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</si>
  <si>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</si>
  <si>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</si>
  <si>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</si>
  <si>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</si>
  <si>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</si>
  <si>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</si>
  <si>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</si>
  <si>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</si>
  <si>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</si>
  <si>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</si>
  <si>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</si>
  <si>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</si>
  <si>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</si>
  <si>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</si>
  <si>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</si>
  <si>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</si>
  <si>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</si>
  <si>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</si>
  <si>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</si>
  <si>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</si>
  <si>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</si>
  <si>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</si>
  <si>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</si>
  <si>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</si>
  <si>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</si>
  <si>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</si>
  <si>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</si>
  <si>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</si>
  <si>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</si>
  <si>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</si>
  <si>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</si>
  <si>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</si>
  <si>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</si>
  <si>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</si>
  <si>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</si>
  <si>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</si>
  <si>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</si>
  <si>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</si>
  <si>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</si>
  <si>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</si>
  <si>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</si>
  <si>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</si>
  <si>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</si>
  <si>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</si>
  <si>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</si>
  <si>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</si>
  <si>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</si>
  <si>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</si>
  <si>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</si>
  <si>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</si>
  <si>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</si>
  <si>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</si>
  <si>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</si>
  <si>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</si>
  <si>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</si>
  <si>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</si>
  <si>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</si>
  <si>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</si>
  <si>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</si>
  <si>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</si>
  <si>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</si>
  <si>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</si>
  <si>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</si>
  <si>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</si>
  <si>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</si>
  <si>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</si>
  <si>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</si>
  <si>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</si>
  <si>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</si>
  <si>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</si>
  <si>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</si>
  <si>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</si>
  <si>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</si>
  <si>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</si>
  <si>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</si>
  <si>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</si>
  <si>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</si>
  <si>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</si>
  <si>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</si>
  <si>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</si>
  <si>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</si>
  <si>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</si>
  <si>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</si>
  <si>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</si>
  <si>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</si>
  <si>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</si>
  <si>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</si>
  <si>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</si>
  <si>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</si>
  <si>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</si>
  <si>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</si>
  <si>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</si>
  <si>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</si>
  <si>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</si>
  <si>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</si>
  <si>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</si>
  <si>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</si>
  <si>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</si>
  <si>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</si>
  <si>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</si>
  <si>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</si>
  <si>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</si>
  <si>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</si>
  <si>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</si>
  <si>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</si>
  <si>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</si>
  <si>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</si>
  <si>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</si>
  <si>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</si>
  <si>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</si>
  <si>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</si>
  <si>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</si>
  <si>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</si>
  <si>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</si>
  <si>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</si>
  <si>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</si>
  <si>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</si>
  <si>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</si>
  <si>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</si>
  <si>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</si>
  <si>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</si>
  <si>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</si>
  <si>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</si>
  <si>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</si>
  <si>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</si>
  <si>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</si>
  <si>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</si>
  <si>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</si>
  <si>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</si>
  <si>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</si>
  <si>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</si>
  <si>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</si>
  <si>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</si>
  <si>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</si>
  <si>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</si>
  <si>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</si>
  <si>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</si>
  <si>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</si>
  <si>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</si>
  <si>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</si>
  <si>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</si>
  <si>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</si>
  <si>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</si>
  <si>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</si>
  <si>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</si>
  <si>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</si>
  <si>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</si>
  <si>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</si>
  <si>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</si>
  <si>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</si>
  <si>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</si>
  <si>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</si>
  <si>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</si>
  <si>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</si>
  <si>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</si>
  <si>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</si>
  <si>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</si>
  <si>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</si>
  <si>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</si>
  <si>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</si>
  <si>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</si>
  <si>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</si>
  <si>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</si>
  <si>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</si>
  <si>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</si>
  <si>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</si>
  <si>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</si>
  <si>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</si>
  <si>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</si>
  <si>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</si>
  <si>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</si>
  <si>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</si>
  <si>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</si>
  <si>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</si>
  <si>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</si>
  <si>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</si>
  <si>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</si>
  <si>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</si>
  <si>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</si>
  <si>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</si>
  <si>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</si>
  <si>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</si>
  <si>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</si>
  <si>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</si>
  <si>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</si>
  <si>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</si>
  <si>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</si>
  <si>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</si>
  <si>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</si>
  <si>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</si>
  <si>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</si>
  <si>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</si>
  <si>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</si>
  <si>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</si>
  <si>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</si>
  <si>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</si>
  <si>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</si>
  <si>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</si>
  <si>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</si>
  <si>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</si>
  <si>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</si>
  <si>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</si>
  <si>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</si>
  <si>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</si>
  <si>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</si>
  <si>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</si>
  <si>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</si>
  <si>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</si>
  <si>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</si>
  <si>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</si>
  <si>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</si>
  <si>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</si>
  <si>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</si>
  <si>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</si>
  <si>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</si>
  <si>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</si>
  <si>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</si>
  <si>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</si>
  <si>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</si>
  <si>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</si>
  <si>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</si>
  <si>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</si>
  <si>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</si>
  <si>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</si>
  <si>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</si>
  <si>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</si>
  <si>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</si>
  <si>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</si>
  <si>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</si>
  <si>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</si>
  <si>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</si>
  <si>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</si>
  <si>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</si>
  <si>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</si>
  <si>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</si>
  <si>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</si>
  <si>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</si>
  <si>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</si>
  <si>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</si>
  <si>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</si>
  <si>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</si>
  <si>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</si>
  <si>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</si>
  <si>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</si>
  <si>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</si>
  <si>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</si>
  <si>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</si>
  <si>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</si>
  <si>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</si>
  <si>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</si>
  <si>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</si>
  <si>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</si>
  <si>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</si>
  <si>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</si>
  <si>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</si>
  <si>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</si>
  <si>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</si>
  <si>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</si>
  <si>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</si>
  <si>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</si>
  <si>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</si>
  <si>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</si>
  <si>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</si>
  <si>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</si>
  <si>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</si>
  <si>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</si>
  <si>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</si>
  <si>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</si>
  <si>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</si>
  <si>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</si>
  <si>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</si>
  <si>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</si>
  <si>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</si>
  <si>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</si>
  <si>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</si>
  <si>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</si>
  <si>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</si>
  <si>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</si>
  <si>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</si>
  <si>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</si>
  <si>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</si>
  <si>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</si>
  <si>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</si>
  <si>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</si>
  <si>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</si>
  <si>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</si>
  <si>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</si>
  <si>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</si>
  <si>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</si>
  <si>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</si>
  <si>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</si>
  <si>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</si>
  <si>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</si>
  <si>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</si>
  <si>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</si>
  <si>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</si>
  <si>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</si>
  <si>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</si>
  <si>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</si>
  <si>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</si>
  <si>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</si>
  <si>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</si>
  <si>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</si>
  <si>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</si>
  <si>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</si>
  <si>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</si>
  <si>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</si>
  <si>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</si>
  <si>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</si>
  <si>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</si>
  <si>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</si>
  <si>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</si>
  <si>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</si>
  <si>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</si>
  <si>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</si>
  <si>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</si>
  <si>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</si>
  <si>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</si>
  <si>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</si>
  <si>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</si>
  <si>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</si>
  <si>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</si>
  <si>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</si>
  <si>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</si>
  <si>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</si>
  <si>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</si>
  <si>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</si>
  <si>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</si>
  <si>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</si>
  <si>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</si>
  <si>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</si>
  <si>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</si>
  <si>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</si>
  <si>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</si>
  <si>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</si>
  <si>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</si>
  <si>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</si>
  <si>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</si>
  <si>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</si>
  <si>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</si>
  <si>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</si>
  <si>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</si>
  <si>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</si>
  <si>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</si>
  <si>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</si>
  <si>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</si>
  <si>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</si>
  <si>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</si>
  <si>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</si>
  <si>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</si>
  <si>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</si>
  <si>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</si>
  <si>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</si>
  <si>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</si>
  <si>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</si>
  <si>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</si>
  <si>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</si>
  <si>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</si>
  <si>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</si>
  <si>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</si>
  <si>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</si>
  <si>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</si>
  <si>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</si>
  <si>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</si>
  <si>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</si>
  <si>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</si>
  <si>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</si>
  <si>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</si>
  <si>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</si>
  <si>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</si>
  <si>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</si>
  <si>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</si>
  <si>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</si>
  <si>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</si>
  <si>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</si>
  <si>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</si>
  <si>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</si>
  <si>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</si>
  <si>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</si>
  <si>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</si>
  <si>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</si>
  <si>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</si>
  <si>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</si>
  <si>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</si>
  <si>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</si>
  <si>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</si>
  <si>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</si>
  <si>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</si>
  <si>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</si>
  <si>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</si>
  <si>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</si>
  <si>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</si>
  <si>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</si>
  <si>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</si>
  <si>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</si>
  <si>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</si>
  <si>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</si>
  <si>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</si>
  <si>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</si>
  <si>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</si>
  <si>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</si>
  <si>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</si>
  <si>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</si>
  <si>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</si>
  <si>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</si>
  <si>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</si>
  <si>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</si>
  <si>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</si>
  <si>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</si>
  <si>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</si>
  <si>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</si>
  <si>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</si>
  <si>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</si>
  <si>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</si>
  <si>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</si>
  <si>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</si>
  <si>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</si>
  <si>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</si>
  <si>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</si>
  <si>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</si>
  <si>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</si>
  <si>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</si>
  <si>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</si>
  <si>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</si>
  <si>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</si>
  <si>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</si>
  <si>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</si>
  <si>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</si>
  <si>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</si>
  <si>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</si>
  <si>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</si>
  <si>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</si>
  <si>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</si>
  <si>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</si>
  <si>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</si>
  <si>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</si>
  <si>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</si>
  <si>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</si>
  <si>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</si>
  <si>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</si>
  <si>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</si>
  <si>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</si>
  <si>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</si>
  <si>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</si>
  <si>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</si>
  <si>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</si>
  <si>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</si>
  <si>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</si>
  <si>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</si>
  <si>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</si>
  <si>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</si>
  <si>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</si>
  <si>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</si>
  <si>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</si>
  <si>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</si>
  <si>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</si>
  <si>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</si>
  <si>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</si>
  <si>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</si>
  <si>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</si>
  <si>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</si>
  <si>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</si>
  <si>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</si>
  <si>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</si>
  <si>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</si>
  <si>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</si>
  <si>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</si>
  <si>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</si>
  <si>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</si>
  <si>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</si>
  <si>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</si>
  <si>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</si>
  <si>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</si>
  <si>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</si>
  <si>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</si>
  <si>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</si>
  <si>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</si>
  <si>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</si>
  <si>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</si>
  <si>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</si>
  <si>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</si>
  <si>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</si>
  <si>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</si>
  <si>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</si>
  <si>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</si>
  <si>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</si>
  <si>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</si>
  <si>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</si>
  <si>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</si>
  <si>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</si>
  <si>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</si>
  <si>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</si>
  <si>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</si>
  <si>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</si>
  <si>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</si>
  <si>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</si>
  <si>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</si>
  <si>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</si>
  <si>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</si>
  <si>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</si>
  <si>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</si>
  <si>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</si>
  <si>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</si>
  <si>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</si>
  <si>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</si>
  <si>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</si>
  <si>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</si>
  <si>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</si>
  <si>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</si>
  <si>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</si>
  <si>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</si>
  <si>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</si>
  <si>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</si>
  <si>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</si>
  <si>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</si>
  <si>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</si>
  <si>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</si>
  <si>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</si>
  <si>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</si>
  <si>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</si>
  <si>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</si>
  <si>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</si>
  <si>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</si>
  <si>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</si>
  <si>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</si>
  <si>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</si>
  <si>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</si>
  <si>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</si>
  <si>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</si>
  <si>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</si>
  <si>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</si>
  <si>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</si>
  <si>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</si>
  <si>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</si>
  <si>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</si>
  <si>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</si>
  <si>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</si>
  <si>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</si>
  <si>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</si>
  <si>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</si>
  <si>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</si>
  <si>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</si>
  <si>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</si>
  <si>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</si>
  <si>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</si>
  <si>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</si>
  <si>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</si>
  <si>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</si>
  <si>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</si>
  <si>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</si>
  <si>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</si>
  <si>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</si>
  <si>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</si>
  <si>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</si>
  <si>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</si>
  <si>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</si>
  <si>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</si>
  <si>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</si>
  <si>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</si>
  <si>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</si>
  <si>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</si>
  <si>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</si>
  <si>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</si>
  <si>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</si>
  <si>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</si>
  <si>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</si>
  <si>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</si>
  <si>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</si>
  <si>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</si>
  <si>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</si>
  <si>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</si>
  <si>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</si>
  <si>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</si>
  <si>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</si>
  <si>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</si>
  <si>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</si>
  <si>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</si>
  <si>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</si>
  <si>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</si>
  <si>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</si>
  <si>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</si>
  <si>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</si>
  <si>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</si>
  <si>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</si>
  <si>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</si>
  <si>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</si>
  <si>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</si>
  <si>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</si>
  <si>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</si>
  <si>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</si>
  <si>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</si>
  <si>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</si>
  <si>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</si>
  <si>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</si>
  <si>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</si>
  <si>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</si>
  <si>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</si>
  <si>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</si>
  <si>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</si>
  <si>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</si>
  <si>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</si>
  <si>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</si>
  <si>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</si>
  <si>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</si>
  <si>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</si>
  <si>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</si>
  <si>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</si>
  <si>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</si>
  <si>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</si>
  <si>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</si>
  <si>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</si>
  <si>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</si>
  <si>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</si>
  <si>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</si>
  <si>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</si>
  <si>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</si>
  <si>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</si>
  <si>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</si>
  <si>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</si>
  <si>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</si>
  <si>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</si>
  <si>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</si>
  <si>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</si>
  <si>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</si>
  <si>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</si>
  <si>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</si>
  <si>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</si>
  <si>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</si>
  <si>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</si>
  <si>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</si>
  <si>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</si>
  <si>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</si>
  <si>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</si>
  <si>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</si>
  <si>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</si>
  <si>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</si>
  <si>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</si>
  <si>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</si>
  <si>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</si>
  <si>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</si>
  <si>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</si>
  <si>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</si>
  <si>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</si>
  <si>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</si>
  <si>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</si>
  <si>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</si>
  <si>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</si>
  <si>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</si>
  <si>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</si>
  <si>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</si>
  <si>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</si>
  <si>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</si>
  <si>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</si>
  <si>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</si>
  <si>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</si>
  <si>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</si>
  <si>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</si>
  <si>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</si>
  <si>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</si>
  <si>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</si>
  <si>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</si>
  <si>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</si>
  <si>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</si>
  <si>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</si>
  <si>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</si>
  <si>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</si>
  <si>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</si>
  <si>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</si>
  <si>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</si>
  <si>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</si>
  <si>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</si>
  <si>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</si>
  <si>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</si>
  <si>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</si>
  <si>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</si>
  <si>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</si>
  <si>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</si>
  <si>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</si>
  <si>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</si>
  <si>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</si>
  <si>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</si>
  <si>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</si>
  <si>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</si>
  <si>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</si>
  <si>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</si>
  <si>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</si>
  <si>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</si>
  <si>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</si>
  <si>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</si>
  <si>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</si>
  <si>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</si>
  <si>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</si>
  <si>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</si>
  <si>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</si>
  <si>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</si>
  <si>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</si>
  <si>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</si>
  <si>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</si>
  <si>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</si>
  <si>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</si>
  <si>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</si>
  <si>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</si>
  <si>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</si>
  <si>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</si>
  <si>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</si>
  <si>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</si>
  <si>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</si>
  <si>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</si>
  <si>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</si>
  <si>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</si>
  <si>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</si>
  <si>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</si>
  <si>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</si>
  <si>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</si>
  <si>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</si>
  <si>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</si>
  <si>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</si>
  <si>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</si>
  <si>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</si>
  <si>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</si>
  <si>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</si>
  <si>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</si>
  <si>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</si>
  <si>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</si>
  <si>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</si>
  <si>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</si>
  <si>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</si>
  <si>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</si>
  <si>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</si>
  <si>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</si>
  <si>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</si>
  <si>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</si>
  <si>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</si>
  <si>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</si>
  <si>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</si>
  <si>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</si>
  <si>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</si>
  <si>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</si>
  <si>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</si>
  <si>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</si>
  <si>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</si>
  <si>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</si>
  <si>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</si>
  <si>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</si>
  <si>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</si>
  <si>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</si>
  <si>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</si>
  <si>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</si>
  <si>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</si>
  <si>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</si>
  <si>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</si>
  <si>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</si>
  <si>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</si>
  <si>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</si>
  <si>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</si>
  <si>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</si>
  <si>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</si>
  <si>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</si>
  <si>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</si>
  <si>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</si>
  <si>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</si>
  <si>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</si>
  <si>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</si>
  <si>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</si>
  <si>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</si>
  <si>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</si>
  <si>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</si>
  <si>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</si>
  <si>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</si>
  <si>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</si>
  <si>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</si>
  <si>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</si>
  <si>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</si>
  <si>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</si>
  <si>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</si>
  <si>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</si>
  <si>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</si>
  <si>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</si>
  <si>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</si>
  <si>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</si>
  <si>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</si>
  <si>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</si>
  <si>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</si>
  <si>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</si>
  <si>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</si>
  <si>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</si>
  <si>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</si>
  <si>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</si>
  <si>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</si>
  <si>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</si>
  <si>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</si>
  <si>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</si>
  <si>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</si>
  <si>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</si>
  <si>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</si>
  <si>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</si>
  <si>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</si>
  <si>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</si>
  <si>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</si>
  <si>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</si>
  <si>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</si>
  <si>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</si>
  <si>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</si>
  <si>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</si>
  <si>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</si>
  <si>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</si>
  <si>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</si>
  <si>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</si>
  <si>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</si>
  <si>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</si>
  <si>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</si>
  <si>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</si>
  <si>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</si>
  <si>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</si>
  <si>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</si>
  <si>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</si>
  <si>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</si>
  <si>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</si>
  <si>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</si>
  <si>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</si>
  <si>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</si>
  <si>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</si>
  <si>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</si>
  <si>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</si>
  <si>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</si>
  <si>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</si>
  <si>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</si>
  <si>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</si>
  <si>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</si>
  <si>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</si>
  <si>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</si>
  <si>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</si>
  <si>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</si>
  <si>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</si>
  <si>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</si>
  <si>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</si>
  <si>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</si>
  <si>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</si>
  <si>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</si>
  <si>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</si>
  <si>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</si>
  <si>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</si>
  <si>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</si>
  <si>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</si>
  <si>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</si>
  <si>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</si>
  <si>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</si>
  <si>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</si>
  <si>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</si>
  <si>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</si>
  <si>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</si>
  <si>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</si>
  <si>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</si>
  <si>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</si>
  <si>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</si>
  <si>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</si>
  <si>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</si>
  <si>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</si>
  <si>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</si>
  <si>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</si>
  <si>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</si>
  <si>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</si>
  <si>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</si>
  <si>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</si>
  <si>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</si>
  <si>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</si>
  <si>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</si>
  <si>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</si>
  <si>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</si>
  <si>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</si>
  <si>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</si>
  <si>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</si>
  <si>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</si>
  <si>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</si>
  <si>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</si>
  <si>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</si>
  <si>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</si>
  <si>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</si>
  <si>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</si>
  <si>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</si>
  <si>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</si>
  <si>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</si>
  <si>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</si>
  <si>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</si>
  <si>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</si>
  <si>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</si>
  <si>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</si>
  <si>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</si>
  <si>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</si>
  <si>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</si>
  <si>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</si>
  <si>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</si>
  <si>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</si>
  <si>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</si>
  <si>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</si>
  <si>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</si>
  <si>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</si>
  <si>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</si>
  <si>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</si>
  <si>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</si>
  <si>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</si>
  <si>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</si>
  <si>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</si>
  <si>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</si>
  <si>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</si>
  <si>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</si>
  <si>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</si>
  <si>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</si>
  <si>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</si>
  <si>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</si>
  <si>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</si>
  <si>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</si>
  <si>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</si>
  <si>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</si>
  <si>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</si>
  <si>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</si>
  <si>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</si>
  <si>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</si>
  <si>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</si>
  <si>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</si>
  <si>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</si>
  <si>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</si>
  <si>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</si>
  <si>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</si>
  <si>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</si>
  <si>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</si>
  <si>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</si>
  <si>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</si>
  <si>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</si>
  <si>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</si>
  <si>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</si>
  <si>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</si>
  <si>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</si>
  <si>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</si>
  <si>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</si>
  <si>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</si>
  <si>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</si>
  <si>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</si>
  <si>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</si>
  <si>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</si>
  <si>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</si>
  <si>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</si>
  <si>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</si>
  <si>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</si>
  <si>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</si>
  <si>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</si>
  <si>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</si>
  <si>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</si>
  <si>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</si>
  <si>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</si>
  <si>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</si>
  <si>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</si>
  <si>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</si>
  <si>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</si>
  <si>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</si>
  <si>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</si>
  <si>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</si>
  <si>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</si>
  <si>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</si>
  <si>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</si>
  <si>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</si>
  <si>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</si>
  <si>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</si>
  <si>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</si>
  <si>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</si>
  <si>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</si>
  <si>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</si>
  <si>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</si>
  <si>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</si>
  <si>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</si>
  <si>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</si>
  <si>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</si>
  <si>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</si>
  <si>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</si>
  <si>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</si>
  <si>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</si>
  <si>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</si>
  <si>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</si>
  <si>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</si>
  <si>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</si>
  <si>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</si>
  <si>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</si>
  <si>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</si>
  <si>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</si>
  <si>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</si>
  <si>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</si>
  <si>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</si>
  <si>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</si>
  <si>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</si>
  <si>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</si>
  <si>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</si>
  <si>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</si>
  <si>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</si>
  <si>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</si>
  <si>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</si>
  <si>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</si>
  <si>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</si>
  <si>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</si>
  <si>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</si>
  <si>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</si>
  <si>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</si>
  <si>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</si>
  <si>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</si>
  <si>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</si>
  <si>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</si>
  <si>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</si>
  <si>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</si>
  <si>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</si>
  <si>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</si>
  <si>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</si>
  <si>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</si>
  <si>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</si>
  <si>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</si>
  <si>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</si>
  <si>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</si>
  <si>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</si>
  <si>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</si>
  <si>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</si>
  <si>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</si>
  <si>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</si>
  <si>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</si>
  <si>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</si>
  <si>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</si>
  <si>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</si>
  <si>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</si>
  <si>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</si>
  <si>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</si>
  <si>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</si>
  <si>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</si>
  <si>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</si>
  <si>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</si>
  <si>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</si>
  <si>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</si>
  <si>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</si>
  <si>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</si>
  <si>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</si>
  <si>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</si>
  <si>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</si>
  <si>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</si>
  <si>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</si>
  <si>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</si>
  <si>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</si>
  <si>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</si>
  <si>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</si>
  <si>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</si>
  <si>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</si>
  <si>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</si>
  <si>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</si>
  <si>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</si>
  <si>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</si>
  <si>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</si>
  <si>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</si>
  <si>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</si>
  <si>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</si>
  <si>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</si>
  <si>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</si>
  <si>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</si>
  <si>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</si>
  <si>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</si>
  <si>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</si>
  <si>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</si>
  <si>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</si>
  <si>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</si>
  <si>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</si>
  <si>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</si>
  <si>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</si>
  <si>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</si>
  <si>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</si>
  <si>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</si>
  <si>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</si>
  <si>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</si>
  <si>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</si>
  <si>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</si>
  <si>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</si>
  <si>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</si>
  <si>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</si>
  <si>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</si>
  <si>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</si>
  <si>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</si>
  <si>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</si>
  <si>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</si>
  <si>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</si>
  <si>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</si>
  <si>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</si>
  <si>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</si>
  <si>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</si>
  <si>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</si>
  <si>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</si>
  <si>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</si>
  <si>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</si>
  <si>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</si>
  <si>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</si>
  <si>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</si>
  <si>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</si>
  <si>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</si>
  <si>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</si>
  <si>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</si>
  <si>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</si>
  <si>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</si>
  <si>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</si>
  <si>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</si>
  <si>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</si>
  <si>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</si>
  <si>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</si>
  <si>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</si>
  <si>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</si>
  <si>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</si>
  <si>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</si>
  <si>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</si>
  <si>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</si>
  <si>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</si>
  <si>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</si>
  <si>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</si>
  <si>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</si>
  <si>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</si>
  <si>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</si>
  <si>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</si>
  <si>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</si>
  <si>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</si>
  <si>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</si>
  <si>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</si>
  <si>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</si>
  <si>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</si>
  <si>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</si>
  <si>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</si>
  <si>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</si>
  <si>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</si>
  <si>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</si>
  <si>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</si>
  <si>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</si>
  <si>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</si>
  <si>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</si>
  <si>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</si>
  <si>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</si>
  <si>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</si>
  <si>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</si>
  <si>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</si>
  <si>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</si>
  <si>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</si>
  <si>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</si>
  <si>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</si>
  <si>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</si>
  <si>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</si>
  <si>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</si>
  <si>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</si>
  <si>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</si>
  <si>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</si>
  <si>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</si>
  <si>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</si>
  <si>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</si>
  <si>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</si>
  <si>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</si>
  <si>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</si>
  <si>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</si>
  <si>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</si>
  <si>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</si>
  <si>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</si>
  <si>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</si>
  <si>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</si>
  <si>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</si>
  <si>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</si>
  <si>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</si>
  <si>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</si>
  <si>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</si>
  <si>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</si>
  <si>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</si>
  <si>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</si>
  <si>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</si>
  <si>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</si>
  <si>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</si>
  <si>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</si>
  <si>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</si>
  <si>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</si>
  <si>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</si>
  <si>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</si>
  <si>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</si>
  <si>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</si>
  <si>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</si>
  <si>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</si>
  <si>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</si>
  <si>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</si>
  <si>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</si>
  <si>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</si>
  <si>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</si>
  <si>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</si>
  <si>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</si>
  <si>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</si>
  <si>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</si>
  <si>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</si>
  <si>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</si>
  <si>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</si>
  <si>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</si>
  <si>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</si>
  <si>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</si>
  <si>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</si>
  <si>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</si>
  <si>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</si>
  <si>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</si>
  <si>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</si>
  <si>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</si>
  <si>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</si>
  <si>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</si>
  <si>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</si>
  <si>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</si>
  <si>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</si>
  <si>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</si>
  <si>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</si>
  <si>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</si>
  <si>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</si>
  <si>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</si>
  <si>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</si>
  <si>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</si>
  <si>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</si>
  <si>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</si>
  <si>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</si>
  <si>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</si>
  <si>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</si>
  <si>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</si>
  <si>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</si>
  <si>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</si>
  <si>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</si>
  <si>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</si>
  <si>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</si>
  <si>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</si>
  <si>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</si>
  <si>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</si>
  <si>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</si>
  <si>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</si>
  <si>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</si>
  <si>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</si>
  <si>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</si>
  <si>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</si>
  <si>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</si>
  <si>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</si>
  <si>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</si>
  <si>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</si>
  <si>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</si>
  <si>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</si>
  <si>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</si>
  <si>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</si>
  <si>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</si>
  <si>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</si>
  <si>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</si>
  <si>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</si>
  <si>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</si>
  <si>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</si>
  <si>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</si>
  <si>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</si>
  <si>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</si>
  <si>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</si>
  <si>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</si>
  <si>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</si>
  <si>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</si>
  <si>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</si>
  <si>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</si>
  <si>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</si>
  <si>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</si>
  <si>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</si>
  <si>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</si>
  <si>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</si>
  <si>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</si>
  <si>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</si>
  <si>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</si>
  <si>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</si>
  <si>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</si>
  <si>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</si>
  <si>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</si>
  <si>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</si>
  <si>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</si>
  <si>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</si>
  <si>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</si>
  <si>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</si>
  <si>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</si>
  <si>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</si>
  <si>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</si>
  <si>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</si>
  <si>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</si>
  <si>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</si>
  <si>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</si>
  <si>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</si>
  <si>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</si>
  <si>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</si>
  <si>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</si>
  <si>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</si>
  <si>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</si>
  <si>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</si>
  <si>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</si>
  <si>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</si>
  <si>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</si>
  <si>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</si>
  <si>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</si>
  <si>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</si>
  <si>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</si>
  <si>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</si>
  <si>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</si>
  <si>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</si>
  <si>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</si>
  <si>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</si>
  <si>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</si>
  <si>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</si>
  <si>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</si>
  <si>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</si>
  <si>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</si>
  <si>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</si>
  <si>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</si>
  <si>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</si>
  <si>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</si>
  <si>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</si>
  <si>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</si>
  <si>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</si>
  <si>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</si>
  <si>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</si>
  <si>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</si>
  <si>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</si>
  <si>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</si>
  <si>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</si>
  <si>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</si>
  <si>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</si>
  <si>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</si>
  <si>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</si>
  <si>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</si>
  <si>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</si>
  <si>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</si>
  <si>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</si>
  <si>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</si>
  <si>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</si>
  <si>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</si>
  <si>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</si>
  <si>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</si>
  <si>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</si>
  <si>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</si>
  <si>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</si>
  <si>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</si>
  <si>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</si>
  <si>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</si>
  <si>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</si>
  <si>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</si>
  <si>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</si>
  <si>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</si>
  <si>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</si>
  <si>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</si>
  <si>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</si>
  <si>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</si>
  <si>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</si>
  <si>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</si>
  <si>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</si>
  <si>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</si>
  <si>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</si>
  <si>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</si>
  <si>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</si>
  <si>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</si>
  <si>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</si>
  <si>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</si>
  <si>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</si>
  <si>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</si>
  <si>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</si>
  <si>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</si>
  <si>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</si>
  <si>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</si>
  <si>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</si>
  <si>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</si>
  <si>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</si>
  <si>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</si>
  <si>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</si>
  <si>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</si>
  <si>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</si>
  <si>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</si>
  <si>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</si>
  <si>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</si>
  <si>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</si>
  <si>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</si>
  <si>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</si>
  <si>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</si>
  <si>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</si>
  <si>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</si>
  <si>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</si>
  <si>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</si>
  <si>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</si>
  <si>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</si>
  <si>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</si>
  <si>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</si>
  <si>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</si>
  <si>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</si>
  <si>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</si>
  <si>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</si>
  <si>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</si>
  <si>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</si>
  <si>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</si>
  <si>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</si>
  <si>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</si>
  <si>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</si>
  <si>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</si>
  <si>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</si>
  <si>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</si>
  <si>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</si>
  <si>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</si>
  <si>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</si>
  <si>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</si>
  <si>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</si>
  <si>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</si>
  <si>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</si>
  <si>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</si>
  <si>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</si>
  <si>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</si>
  <si>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</si>
  <si>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</si>
  <si>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</si>
  <si>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</si>
  <si>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</si>
  <si>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</si>
  <si>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</si>
  <si>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</si>
  <si>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</si>
  <si>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</si>
  <si>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</si>
  <si>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</si>
  <si>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</si>
  <si>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</si>
  <si>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</si>
  <si>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</si>
  <si>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</si>
  <si>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</si>
  <si>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</si>
  <si>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</si>
  <si>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</si>
  <si>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</si>
  <si>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</si>
  <si>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</si>
  <si>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</si>
  <si>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</si>
  <si>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</si>
  <si>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</si>
  <si>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</si>
  <si>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</si>
  <si>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</si>
  <si>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</si>
  <si>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</si>
  <si>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</si>
  <si>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</si>
  <si>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</si>
  <si>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</si>
  <si>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</si>
  <si>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</si>
  <si>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</si>
  <si>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</si>
  <si>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</si>
  <si>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</si>
  <si>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</si>
  <si>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</si>
  <si>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</si>
  <si>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</si>
  <si>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</si>
  <si>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</si>
  <si>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</si>
  <si>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</si>
  <si>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</si>
  <si>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</si>
  <si>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</si>
  <si>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</si>
  <si>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</si>
  <si>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</si>
  <si>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</si>
  <si>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</si>
  <si>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</si>
  <si>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</si>
  <si>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</si>
  <si>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</si>
  <si>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</si>
  <si>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</si>
  <si>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</si>
  <si>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</si>
  <si>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</si>
  <si>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</si>
  <si>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</si>
  <si>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</si>
  <si>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</si>
  <si>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</si>
  <si>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</si>
  <si>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</si>
  <si>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</si>
  <si>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</si>
  <si>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</si>
  <si>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</si>
  <si>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</si>
  <si>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</si>
  <si>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</si>
  <si>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</si>
  <si>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</si>
  <si>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</si>
  <si>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</si>
  <si>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</si>
  <si>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</si>
  <si>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</si>
  <si>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</si>
  <si>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</si>
  <si>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</si>
  <si>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</si>
  <si>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</si>
  <si>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</si>
  <si>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</si>
  <si>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</si>
  <si>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</si>
  <si>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</si>
  <si>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</si>
  <si>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</si>
  <si>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</si>
  <si>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</si>
  <si>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</si>
  <si>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</si>
  <si>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</si>
  <si>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</si>
  <si>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</si>
  <si>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</si>
  <si>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</si>
  <si>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</si>
  <si>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</si>
  <si>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</si>
  <si>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</si>
  <si>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</si>
  <si>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</si>
  <si>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</si>
  <si>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</si>
  <si>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</si>
  <si>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</si>
  <si>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</si>
  <si>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</si>
  <si>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</si>
  <si>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</si>
  <si>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</si>
  <si>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</si>
  <si>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</si>
  <si>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</si>
  <si>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</si>
  <si>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</si>
  <si>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</si>
  <si>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</si>
  <si>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</si>
  <si>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</si>
  <si>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</si>
  <si>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</si>
  <si>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</si>
  <si>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</si>
  <si>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</si>
  <si>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</si>
  <si>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</si>
  <si>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</si>
  <si>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</si>
  <si>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</si>
  <si>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</si>
  <si>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</si>
  <si>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</si>
  <si>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</si>
  <si>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</si>
  <si>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</si>
  <si>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</si>
  <si>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</si>
  <si>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</si>
  <si>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</si>
  <si>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</si>
  <si>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</si>
  <si>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</si>
  <si>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</si>
  <si>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</si>
  <si>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</si>
  <si>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</si>
  <si>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</si>
  <si>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</si>
  <si>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</si>
  <si>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</si>
  <si>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</si>
  <si>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</si>
  <si>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</si>
  <si>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</si>
  <si>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</si>
  <si>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</si>
  <si>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</si>
  <si>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</si>
  <si>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</si>
  <si>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</si>
  <si>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</si>
  <si>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</si>
  <si>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</si>
  <si>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</si>
  <si>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</si>
  <si>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</si>
  <si>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</si>
  <si>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</si>
  <si>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</si>
  <si>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</si>
  <si>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</si>
  <si>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</si>
  <si>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</si>
  <si>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</si>
  <si>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</si>
  <si>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</si>
  <si>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</si>
  <si>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</si>
  <si>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</si>
  <si>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</si>
  <si>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</si>
  <si>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</si>
  <si>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</si>
  <si>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</si>
  <si>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</si>
  <si>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</si>
  <si>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</si>
  <si>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</si>
  <si>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</si>
  <si>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</si>
  <si>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</si>
  <si>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</si>
  <si>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</si>
  <si>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</si>
  <si>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</si>
  <si>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</si>
  <si>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</si>
  <si>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</si>
  <si>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</si>
  <si>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</si>
  <si>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</si>
  <si>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</si>
  <si>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</si>
  <si>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</si>
  <si>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</si>
  <si>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</si>
  <si>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</si>
  <si>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</si>
  <si>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</si>
  <si>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</si>
  <si>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</si>
  <si>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</si>
  <si>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</si>
  <si>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</si>
  <si>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</si>
  <si>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</si>
  <si>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</si>
  <si>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</si>
  <si>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</si>
  <si>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</si>
  <si>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</si>
  <si>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</si>
  <si>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</si>
  <si>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</si>
  <si>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</si>
  <si>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</si>
  <si>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</si>
  <si>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</si>
  <si>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</si>
  <si>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</si>
  <si>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</si>
  <si>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</si>
  <si>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</si>
  <si>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</si>
  <si>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</si>
  <si>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</si>
  <si>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</si>
  <si>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</si>
  <si>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</si>
  <si>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</si>
  <si>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</si>
  <si>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</si>
  <si>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</si>
  <si>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</si>
  <si>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</si>
  <si>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</si>
  <si>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</si>
  <si>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</si>
  <si>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</si>
  <si>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</si>
  <si>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</si>
  <si>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</si>
  <si>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</si>
  <si>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</si>
  <si>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</si>
  <si>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</si>
  <si>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</si>
  <si>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</si>
  <si>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</si>
  <si>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</si>
  <si>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</si>
  <si>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</si>
  <si>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</si>
  <si>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</si>
  <si>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</si>
  <si>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</si>
  <si>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</si>
  <si>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</si>
  <si>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</si>
  <si>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</si>
  <si>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</si>
  <si>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</si>
  <si>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</si>
  <si>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</si>
  <si>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</si>
  <si>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</si>
  <si>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</si>
  <si>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</si>
  <si>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</si>
  <si>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</si>
  <si>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</si>
  <si>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</si>
  <si>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</si>
  <si>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</si>
  <si>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</si>
  <si>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</si>
  <si>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</si>
  <si>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</si>
  <si>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</si>
  <si>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</si>
  <si>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</si>
  <si>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</si>
  <si>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</si>
  <si>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</si>
  <si>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</si>
  <si>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</si>
  <si>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</si>
  <si>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</si>
  <si>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</si>
  <si>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</si>
  <si>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</si>
  <si>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</si>
  <si>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</si>
  <si>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</si>
  <si>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</si>
  <si>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</si>
  <si>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</si>
  <si>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</si>
  <si>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</si>
  <si>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</si>
  <si>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</si>
  <si>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</si>
  <si>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</si>
  <si>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</si>
  <si>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</si>
  <si>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</si>
  <si>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</si>
  <si>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</si>
  <si>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</si>
  <si>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</si>
  <si>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</si>
  <si>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</si>
  <si>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</si>
  <si>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</si>
  <si>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</si>
  <si>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</si>
  <si>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</si>
  <si>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</si>
  <si>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</si>
  <si>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</si>
  <si>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</si>
  <si>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</si>
  <si>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</si>
  <si>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</si>
  <si>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</si>
  <si>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</si>
  <si>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</si>
  <si>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</si>
  <si>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</si>
  <si>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</si>
  <si>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</si>
  <si>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</si>
  <si>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</si>
  <si>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</si>
  <si>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</si>
  <si>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</si>
  <si>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</si>
  <si>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</si>
  <si>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</si>
  <si>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</si>
  <si>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</si>
  <si>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</si>
  <si>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</si>
  <si>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</si>
  <si>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</si>
  <si>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</si>
  <si>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</si>
  <si>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</si>
  <si>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</si>
  <si>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</si>
  <si>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</si>
  <si>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</si>
  <si>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</si>
  <si>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</si>
  <si>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</si>
  <si>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</si>
  <si>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</si>
  <si>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</si>
  <si>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</si>
  <si>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</si>
  <si>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</si>
  <si>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</si>
  <si>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</si>
  <si>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</si>
  <si>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</si>
  <si>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</si>
  <si>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</si>
  <si>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</si>
  <si>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</si>
  <si>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</si>
  <si>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</si>
  <si>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</si>
  <si>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</si>
  <si>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</si>
  <si>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</si>
  <si>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</si>
  <si>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</si>
  <si>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</si>
  <si>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</si>
  <si>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</si>
  <si>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</si>
  <si>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</si>
  <si>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</si>
  <si>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</si>
  <si>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</si>
  <si>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</si>
  <si>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</si>
  <si>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</si>
  <si>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</si>
  <si>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</si>
  <si>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</si>
  <si>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</si>
  <si>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</si>
  <si>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</si>
  <si>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</si>
  <si>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</si>
  <si>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</si>
  <si>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</si>
  <si>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</si>
  <si>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</si>
  <si>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</si>
  <si>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</si>
  <si>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</si>
  <si>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</si>
  <si>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</si>
  <si>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</si>
  <si>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</si>
  <si>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</si>
  <si>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</si>
  <si>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</si>
  <si>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</si>
  <si>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</si>
  <si>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</si>
  <si>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</si>
  <si>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</si>
  <si>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</si>
  <si>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</si>
  <si>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</si>
  <si>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</si>
  <si>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</si>
  <si>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</si>
  <si>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</si>
  <si>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</si>
  <si>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</si>
  <si>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</si>
  <si>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</si>
  <si>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</si>
  <si>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</si>
  <si>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</si>
  <si>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</si>
  <si>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</si>
  <si>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</si>
  <si>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</si>
  <si>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</si>
  <si>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</si>
  <si>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</si>
  <si>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</si>
  <si>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</si>
  <si>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</si>
  <si>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</si>
  <si>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</si>
  <si>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</si>
  <si>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</si>
  <si>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</si>
  <si>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</si>
  <si>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</si>
  <si>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</si>
  <si>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</si>
  <si>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</si>
  <si>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</si>
  <si>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</si>
  <si>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</si>
  <si>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</si>
  <si>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</si>
  <si>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</si>
  <si>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</si>
  <si>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</si>
  <si>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</si>
  <si>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</si>
  <si>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</si>
  <si>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</si>
  <si>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</si>
  <si>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</si>
  <si>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</si>
  <si>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</si>
  <si>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</si>
  <si>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</si>
  <si>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</si>
  <si>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</si>
  <si>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</si>
  <si>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</si>
  <si>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</si>
  <si>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</si>
  <si>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</si>
  <si>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</si>
  <si>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</si>
  <si>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</si>
  <si>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</si>
  <si>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</si>
  <si>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</si>
  <si>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</si>
  <si>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</si>
  <si>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</si>
  <si>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</si>
  <si>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</si>
  <si>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</si>
  <si>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</si>
  <si>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</si>
  <si>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</si>
  <si>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</si>
  <si>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</si>
  <si>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</si>
  <si>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</si>
  <si>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</si>
  <si>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</si>
  <si>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</si>
  <si>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</si>
  <si>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</si>
  <si>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</si>
  <si>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</si>
  <si>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</si>
  <si>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</si>
  <si>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</si>
  <si>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</si>
  <si>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</si>
  <si>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</si>
  <si>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</si>
  <si>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</si>
  <si>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</si>
  <si>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</si>
  <si>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</si>
  <si>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</si>
  <si>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</si>
  <si>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</si>
  <si>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</si>
  <si>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</si>
  <si>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</si>
  <si>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</si>
  <si>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</si>
  <si>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</si>
  <si>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</si>
  <si>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</si>
  <si>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</si>
  <si>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</si>
  <si>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</si>
  <si>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</si>
  <si>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</si>
  <si>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</si>
  <si>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</si>
  <si>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</si>
  <si>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</si>
  <si>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</si>
  <si>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</si>
  <si>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</si>
  <si>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</si>
  <si>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</si>
  <si>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</si>
  <si>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</si>
  <si>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</si>
  <si>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</si>
  <si>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</si>
  <si>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</si>
  <si>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</si>
  <si>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</si>
  <si>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</si>
  <si>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</si>
  <si>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</si>
  <si>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</si>
  <si>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</si>
  <si>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</si>
  <si>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</si>
  <si>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</si>
  <si>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</si>
  <si>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</si>
  <si>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</si>
  <si>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</si>
  <si>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</si>
  <si>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</si>
  <si>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</si>
  <si>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</si>
  <si>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</si>
  <si>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</si>
  <si>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</si>
  <si>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</si>
  <si>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</si>
  <si>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</si>
  <si>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</si>
  <si>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</si>
  <si>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</si>
  <si>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</si>
  <si>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</si>
  <si>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</si>
  <si>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</si>
  <si>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</si>
  <si>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</si>
  <si>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</si>
  <si>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</si>
  <si>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</si>
  <si>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</si>
  <si>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</si>
  <si>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</si>
  <si>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</si>
  <si>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</si>
  <si>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</si>
  <si>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</si>
  <si>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</si>
  <si>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</si>
  <si>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</si>
  <si>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</si>
  <si>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</si>
  <si>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</si>
  <si>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</si>
  <si>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</si>
  <si>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</si>
  <si>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</si>
  <si>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</si>
  <si>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</si>
  <si>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</si>
  <si>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</si>
  <si>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</si>
  <si>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</si>
  <si>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</si>
  <si>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</si>
  <si>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</si>
  <si>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</si>
  <si>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</si>
  <si>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</si>
  <si>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</si>
  <si>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</si>
  <si>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</si>
  <si>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</si>
  <si>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</si>
  <si>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</si>
  <si>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</si>
  <si>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</si>
  <si>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</si>
  <si>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</si>
  <si>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</si>
  <si>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</si>
  <si>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</si>
  <si>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</si>
  <si>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</si>
  <si>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</si>
  <si>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</si>
  <si>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</si>
  <si>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</si>
  <si>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</si>
  <si>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</si>
  <si>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</si>
  <si>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</si>
  <si>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</si>
  <si>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</si>
  <si>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</si>
  <si>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</si>
  <si>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</si>
  <si>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</si>
  <si>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</si>
  <si>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</si>
  <si>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</si>
  <si>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</si>
  <si>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</si>
  <si>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</si>
  <si>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</si>
  <si>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</si>
  <si>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</si>
  <si>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</si>
  <si>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</si>
  <si>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</si>
  <si>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</si>
  <si>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</si>
  <si>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</si>
  <si>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</si>
  <si>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</si>
  <si>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</si>
  <si>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</si>
  <si>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</si>
  <si>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</si>
  <si>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</si>
  <si>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</si>
  <si>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</si>
  <si>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</si>
  <si>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</si>
  <si>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</si>
  <si>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</si>
  <si>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</si>
  <si>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</si>
  <si>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</si>
  <si>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</si>
  <si>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</si>
  <si>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</si>
  <si>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</si>
  <si>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</si>
  <si>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</si>
  <si>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</si>
  <si>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</si>
  <si>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</si>
  <si>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</si>
  <si>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</si>
  <si>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</si>
  <si>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</si>
  <si>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</si>
  <si>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</si>
  <si>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</si>
  <si>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</si>
  <si>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</si>
  <si>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</si>
  <si>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</si>
  <si>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</si>
  <si>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</si>
  <si>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</si>
  <si>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</si>
  <si>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</si>
  <si>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</si>
  <si>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</si>
  <si>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</si>
  <si>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</si>
  <si>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</si>
  <si>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</si>
  <si>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</si>
  <si>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</si>
  <si>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</si>
  <si>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</si>
  <si>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</si>
  <si>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</si>
  <si>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</si>
  <si>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</si>
  <si>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</si>
  <si>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</si>
  <si>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</si>
  <si>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</si>
  <si>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</si>
  <si>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</si>
  <si>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</si>
  <si>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</si>
  <si>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</si>
  <si>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</si>
  <si>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</si>
  <si>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</si>
  <si>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</si>
  <si>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</si>
  <si>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</si>
  <si>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</si>
  <si>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</si>
  <si>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</si>
  <si>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</si>
  <si>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</si>
  <si>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</si>
  <si>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</si>
  <si>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</si>
  <si>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</si>
  <si>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</si>
  <si>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</si>
  <si>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</si>
  <si>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</si>
  <si>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</si>
  <si>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</si>
  <si>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</si>
  <si>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</si>
  <si>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</si>
  <si>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</si>
  <si>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</si>
  <si>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</si>
  <si>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</si>
  <si>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</si>
  <si>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</si>
  <si>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</si>
  <si>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</si>
  <si>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</si>
  <si>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</si>
  <si>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</si>
  <si>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</si>
  <si>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</si>
  <si>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</si>
  <si>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</si>
  <si>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</si>
  <si>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</si>
  <si>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</si>
  <si>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</si>
  <si>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</si>
  <si>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</si>
  <si>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</si>
  <si>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</si>
  <si>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</si>
  <si>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</si>
  <si>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</si>
  <si>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</si>
  <si>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</si>
  <si>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</si>
  <si>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</si>
  <si>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</si>
  <si>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</si>
  <si>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</si>
  <si>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</si>
  <si>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</si>
  <si>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</si>
  <si>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</si>
  <si>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</si>
  <si>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</si>
  <si>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</si>
  <si>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</si>
  <si>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</si>
  <si>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</si>
  <si>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</si>
  <si>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</si>
  <si>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</si>
  <si>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</si>
  <si>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</si>
  <si>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</si>
  <si>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</si>
  <si>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</si>
  <si>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</si>
  <si>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</si>
  <si>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</si>
  <si>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</si>
  <si>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</si>
  <si>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</si>
  <si>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</si>
  <si>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</si>
  <si>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</si>
  <si>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</si>
  <si>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</si>
  <si>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</si>
  <si>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</si>
  <si>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</si>
  <si>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</si>
  <si>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</si>
  <si>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</si>
  <si>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</si>
  <si>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</si>
  <si>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</si>
  <si>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</si>
  <si>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</si>
  <si>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</si>
  <si>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</si>
  <si>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</si>
  <si>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</si>
  <si>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</si>
  <si>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</si>
  <si>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</si>
  <si>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</si>
  <si>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</si>
  <si>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</si>
  <si>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</si>
  <si>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</si>
  <si>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</si>
  <si>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</si>
  <si>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</si>
  <si>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</si>
  <si>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</si>
  <si>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</si>
  <si>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</si>
  <si>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</si>
  <si>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</si>
  <si>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</si>
  <si>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</si>
  <si>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</si>
  <si>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</si>
  <si>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</si>
  <si>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</si>
  <si>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</si>
  <si>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</si>
  <si>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</si>
  <si>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</si>
  <si>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</si>
  <si>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</si>
  <si>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</si>
  <si>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</si>
  <si>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</si>
  <si>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</si>
  <si>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</si>
  <si>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</si>
  <si>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</si>
  <si>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</si>
  <si>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</si>
  <si>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</si>
  <si>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</si>
  <si>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</si>
  <si>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</si>
  <si>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</si>
  <si>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</si>
  <si>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</si>
  <si>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</si>
  <si>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</si>
  <si>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</si>
  <si>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</si>
  <si>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</si>
  <si>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</si>
  <si>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</si>
  <si>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</si>
  <si>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</si>
  <si>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</si>
  <si>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</si>
  <si>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</si>
  <si>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</si>
  <si>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</si>
  <si>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</si>
  <si>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</si>
  <si>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</si>
  <si>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</si>
  <si>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</si>
  <si>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</si>
  <si>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</si>
  <si>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</si>
  <si>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</si>
  <si>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</si>
  <si>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</si>
  <si>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</si>
  <si>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</si>
  <si>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</si>
  <si>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</si>
  <si>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</si>
  <si>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</si>
  <si>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</si>
  <si>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</si>
  <si>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</si>
  <si>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</si>
  <si>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</si>
  <si>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</si>
  <si>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</si>
  <si>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</si>
  <si>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</si>
  <si>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</si>
  <si>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</si>
  <si>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</si>
  <si>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</si>
  <si>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</si>
  <si>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</si>
  <si>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</si>
  <si>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</si>
  <si>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</si>
  <si>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</si>
  <si>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</si>
  <si>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</si>
  <si>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</si>
  <si>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</si>
  <si>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</si>
  <si>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</si>
  <si>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</si>
  <si>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</si>
  <si>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</si>
  <si>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</si>
  <si>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</si>
  <si>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</si>
  <si>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</si>
  <si>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</si>
  <si>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</si>
  <si>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</si>
  <si>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</si>
  <si>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</si>
  <si>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</si>
  <si>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</si>
  <si>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</si>
  <si>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</si>
  <si>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</si>
  <si>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</si>
  <si>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</si>
  <si>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</si>
  <si>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</si>
  <si>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</si>
  <si>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</si>
  <si>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</si>
  <si>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</si>
  <si>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</si>
  <si>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</si>
  <si>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</si>
  <si>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</si>
  <si>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</si>
  <si>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</si>
  <si>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</si>
  <si>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</si>
  <si>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</si>
  <si>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</si>
  <si>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</si>
  <si>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</si>
  <si>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</si>
  <si>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</si>
  <si>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</si>
  <si>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</si>
  <si>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</si>
  <si>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</si>
  <si>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</si>
  <si>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</si>
  <si>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</si>
  <si>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</si>
  <si>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</si>
  <si>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</si>
  <si>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</si>
  <si>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</si>
  <si>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</si>
  <si>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</si>
  <si>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</si>
  <si>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</si>
  <si>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</si>
  <si>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</si>
  <si>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</si>
  <si>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</si>
  <si>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</si>
  <si>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</si>
  <si>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</si>
  <si>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</si>
  <si>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</si>
  <si>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</si>
  <si>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</si>
  <si>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</si>
  <si>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</si>
  <si>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</si>
  <si>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</si>
  <si>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</si>
  <si>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</si>
  <si>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</si>
  <si>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</si>
  <si>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</si>
  <si>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</si>
  <si>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</si>
  <si>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</si>
  <si>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</si>
  <si>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</si>
  <si>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</si>
  <si>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</si>
  <si>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</si>
  <si>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</si>
  <si>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</si>
  <si>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</si>
  <si>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</si>
  <si>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</si>
  <si>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</si>
  <si>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</si>
  <si>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</si>
  <si>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</si>
  <si>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</si>
  <si>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</si>
  <si>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</si>
  <si>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</si>
  <si>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</si>
  <si>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</si>
  <si>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</si>
  <si>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</si>
  <si>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</si>
  <si>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</si>
  <si>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</si>
  <si>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</si>
  <si>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</si>
  <si>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</si>
  <si>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</si>
  <si>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</si>
  <si>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</si>
  <si>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</si>
  <si>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</si>
  <si>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</si>
  <si>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</si>
  <si>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</si>
  <si>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</si>
  <si>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</si>
  <si>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</si>
  <si>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</si>
  <si>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</si>
  <si>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</si>
  <si>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</si>
  <si>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</si>
  <si>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</si>
  <si>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</si>
  <si>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</si>
  <si>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</si>
  <si>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</si>
  <si>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</si>
  <si>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</si>
  <si>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</si>
  <si>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</si>
  <si>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</si>
  <si>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</si>
  <si>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</si>
  <si>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</si>
  <si>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</si>
  <si>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</si>
  <si>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</si>
  <si>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</si>
  <si>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</si>
  <si>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</si>
  <si>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</si>
  <si>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</si>
  <si>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</si>
  <si>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</si>
  <si>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</si>
  <si>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</si>
  <si>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</si>
  <si>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</si>
  <si>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</si>
  <si>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</si>
  <si>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</si>
  <si>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</si>
  <si>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</si>
  <si>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</si>
  <si>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</si>
  <si>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</si>
  <si>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</si>
  <si>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</si>
  <si>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</si>
  <si>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</si>
  <si>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</si>
  <si>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</si>
  <si>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</si>
  <si>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</si>
  <si>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</si>
  <si>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</si>
  <si>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</si>
  <si>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</si>
  <si>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</si>
  <si>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</si>
  <si>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</si>
  <si>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</si>
  <si>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</si>
  <si>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</si>
  <si>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</si>
  <si>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</si>
  <si>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</si>
  <si>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</si>
  <si>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</si>
  <si>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</si>
  <si>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</si>
  <si>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</si>
  <si>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</si>
  <si>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</si>
  <si>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</si>
  <si>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</si>
  <si>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</si>
  <si>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</si>
  <si>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</si>
  <si>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</si>
  <si>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</si>
  <si>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</si>
  <si>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</si>
  <si>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</si>
  <si>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</si>
  <si>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</si>
  <si>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</si>
  <si>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</si>
  <si>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</si>
  <si>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</si>
  <si>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</si>
  <si>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</si>
  <si>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</si>
  <si>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</si>
  <si>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</si>
  <si>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</si>
  <si>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</si>
  <si>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</si>
  <si>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</si>
  <si>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</si>
  <si>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</si>
  <si>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</si>
  <si>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</si>
  <si>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</si>
  <si>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</si>
  <si>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</si>
  <si>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</si>
  <si>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</si>
  <si>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</si>
  <si>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</si>
  <si>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</si>
  <si>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</si>
  <si>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</si>
  <si>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</si>
  <si>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</si>
  <si>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</si>
  <si>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</si>
  <si>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</si>
  <si>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</si>
  <si>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</si>
  <si>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</si>
  <si>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</si>
  <si>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</si>
  <si>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</si>
  <si>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</si>
  <si>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</si>
  <si>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</si>
  <si>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</si>
  <si>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</si>
  <si>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</si>
  <si>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</si>
  <si>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</si>
  <si>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</si>
  <si>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</si>
  <si>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</si>
  <si>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</si>
  <si>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</si>
  <si>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</si>
  <si>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</si>
  <si>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</si>
  <si>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</si>
  <si>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</si>
  <si>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</si>
  <si>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</si>
  <si>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</si>
  <si>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</si>
  <si>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</si>
  <si>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</si>
  <si>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</si>
  <si>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</si>
  <si>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</si>
  <si>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</si>
  <si>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</si>
  <si>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</si>
  <si>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</si>
  <si>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</si>
  <si>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</si>
  <si>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</si>
  <si>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</si>
  <si>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</si>
  <si>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</si>
  <si>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</si>
  <si>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</si>
  <si>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</si>
  <si>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</si>
  <si>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</si>
  <si>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</si>
  <si>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</si>
  <si>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</si>
  <si>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</si>
  <si>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</si>
  <si>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</si>
  <si>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</si>
  <si>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</si>
  <si>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</si>
  <si>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</si>
  <si>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</si>
  <si>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</si>
  <si>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</si>
  <si>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</si>
  <si>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</si>
  <si>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</si>
  <si>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</si>
  <si>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</si>
  <si>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</si>
  <si>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</si>
  <si>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</si>
  <si>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</si>
  <si>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</si>
  <si>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</si>
  <si>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</si>
  <si>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</si>
  <si>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</si>
  <si>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</si>
  <si>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</si>
  <si>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</si>
  <si>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</si>
  <si>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</si>
  <si>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</si>
  <si>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</si>
  <si>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</si>
  <si>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</si>
  <si>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</si>
  <si>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</si>
  <si>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</si>
  <si>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</si>
  <si>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</si>
  <si>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</si>
  <si>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</si>
  <si>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</si>
  <si>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</si>
  <si>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</si>
  <si>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</si>
  <si>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</si>
  <si>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</si>
  <si>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</si>
  <si>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</si>
  <si>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</si>
  <si>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</si>
  <si>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</si>
  <si>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</si>
  <si>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</si>
  <si>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</si>
  <si>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</si>
  <si>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</si>
  <si>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</si>
  <si>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</si>
  <si>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</si>
  <si>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</si>
  <si>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</si>
  <si>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</si>
  <si>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</si>
  <si>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</si>
  <si>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</si>
  <si>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</si>
  <si>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</si>
  <si>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</si>
  <si>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</si>
  <si>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</si>
  <si>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</si>
  <si>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</si>
  <si>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</si>
  <si>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</si>
  <si>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</si>
  <si>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</si>
  <si>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</si>
  <si>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</si>
  <si>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</si>
  <si>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</si>
  <si>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</si>
  <si>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</si>
  <si>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</si>
  <si>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</si>
  <si>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</si>
  <si>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</si>
  <si>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</si>
  <si>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</si>
  <si>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</si>
  <si>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</si>
  <si>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</si>
  <si>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</si>
  <si>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</si>
  <si>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</si>
  <si>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</si>
  <si>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</si>
  <si>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</si>
  <si>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</si>
  <si>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</si>
  <si>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</si>
  <si>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</si>
  <si>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</si>
  <si>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</si>
  <si>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</si>
  <si>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</si>
  <si>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</si>
  <si>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</si>
  <si>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</si>
  <si>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</si>
  <si>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</si>
  <si>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</si>
  <si>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</si>
  <si>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</si>
  <si>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</si>
  <si>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</si>
  <si>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</si>
  <si>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</si>
  <si>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</si>
  <si>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</si>
  <si>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</si>
  <si>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</si>
  <si>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</si>
  <si>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</si>
  <si>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</si>
  <si>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</si>
  <si>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</si>
  <si>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</si>
  <si>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</si>
  <si>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</si>
  <si>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</si>
  <si>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</si>
  <si>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</si>
  <si>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</si>
  <si>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</si>
  <si>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</si>
  <si>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</si>
  <si>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</si>
  <si>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</si>
  <si>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</si>
  <si>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</si>
  <si>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</si>
  <si>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</si>
  <si>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</si>
  <si>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</si>
  <si>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</si>
  <si>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</si>
  <si>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</si>
  <si>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</si>
  <si>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</si>
  <si>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</si>
  <si>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</si>
  <si>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</si>
  <si>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</si>
  <si>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</si>
  <si>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</si>
  <si>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</si>
  <si>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</si>
  <si>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</si>
  <si>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</si>
  <si>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</si>
  <si>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</si>
  <si>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</si>
  <si>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</si>
  <si>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</si>
  <si>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</si>
  <si>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</si>
  <si>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</si>
  <si>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</si>
  <si>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</si>
  <si>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</si>
  <si>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</si>
  <si>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</si>
  <si>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</si>
  <si>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</si>
  <si>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</si>
  <si>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</si>
  <si>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</si>
  <si>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</si>
  <si>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</si>
  <si>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</si>
  <si>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</si>
  <si>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</si>
  <si>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</si>
  <si>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</si>
  <si>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</si>
  <si>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</si>
  <si>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</si>
  <si>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</si>
  <si>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</si>
  <si>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</si>
  <si>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</si>
  <si>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</si>
  <si>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</si>
  <si>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</si>
  <si>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</si>
  <si>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</si>
  <si>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</si>
  <si>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</si>
  <si>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</si>
  <si>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</si>
  <si>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</si>
  <si>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</si>
  <si>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</si>
  <si>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</si>
  <si>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</si>
  <si>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</si>
  <si>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</si>
  <si>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</si>
  <si>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</si>
  <si>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</si>
  <si>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</si>
  <si>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</si>
  <si>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</si>
  <si>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</si>
  <si>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</si>
  <si>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</si>
  <si>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</si>
  <si>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</si>
  <si>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</si>
  <si>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</si>
  <si>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</si>
  <si>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</si>
  <si>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</si>
  <si>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</si>
  <si>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</si>
  <si>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</si>
  <si>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</si>
  <si>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</si>
  <si>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</si>
  <si>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</si>
  <si>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</si>
  <si>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</si>
  <si>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</si>
  <si>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</si>
  <si>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</si>
  <si>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</si>
  <si>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</si>
  <si>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</si>
  <si>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</si>
  <si>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</si>
  <si>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</si>
  <si>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</si>
  <si>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</si>
  <si>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</si>
  <si>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</si>
  <si>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</si>
  <si>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</si>
  <si>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</si>
  <si>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</si>
  <si>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</si>
  <si>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</si>
  <si>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</si>
  <si>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</si>
  <si>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</si>
  <si>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</si>
  <si>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</si>
  <si>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</si>
  <si>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</si>
  <si>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</si>
  <si>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</si>
  <si>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</si>
  <si>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</si>
  <si>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</si>
  <si>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</si>
  <si>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</si>
  <si>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</si>
  <si>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</si>
  <si>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</si>
  <si>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</si>
  <si>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</si>
  <si>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</si>
  <si>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</si>
  <si>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</si>
  <si>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</si>
  <si>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</si>
  <si>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</si>
  <si>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</si>
  <si>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</si>
  <si>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</si>
  <si>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</si>
  <si>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</si>
  <si>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</si>
  <si>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</si>
  <si>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</si>
  <si>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</si>
  <si>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</si>
  <si>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</si>
  <si>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</si>
  <si>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</si>
  <si>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</si>
  <si>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</si>
  <si>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</si>
  <si>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</si>
  <si>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</si>
  <si>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</si>
  <si>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</si>
  <si>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</si>
  <si>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</si>
  <si>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</si>
  <si>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</si>
  <si>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</si>
  <si>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</si>
  <si>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</si>
  <si>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</si>
  <si>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</si>
  <si>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</si>
  <si>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</si>
  <si>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</si>
  <si>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</si>
  <si>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</si>
  <si>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</si>
  <si>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</si>
  <si>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</si>
  <si>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</si>
  <si>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</si>
  <si>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</si>
  <si>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</si>
  <si>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</si>
  <si>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</si>
  <si>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</si>
  <si>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</si>
  <si>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</si>
  <si>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</si>
  <si>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</si>
  <si>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</si>
  <si>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</si>
  <si>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</si>
  <si>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</si>
  <si>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</si>
  <si>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</si>
  <si>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</si>
  <si>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</si>
  <si>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</si>
  <si>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</si>
  <si>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</si>
  <si>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</si>
  <si>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</si>
  <si>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</si>
  <si>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</si>
  <si>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</si>
  <si>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</si>
  <si>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</si>
  <si>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</si>
  <si>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</si>
  <si>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</si>
  <si>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</si>
  <si>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</si>
  <si>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</si>
  <si>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</si>
  <si>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</si>
  <si>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</si>
  <si>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</si>
  <si>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</si>
  <si>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</si>
  <si>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</si>
  <si>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</si>
  <si>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</si>
  <si>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</si>
  <si>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</si>
  <si>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</si>
  <si>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</si>
  <si>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</si>
  <si>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</si>
  <si>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</si>
  <si>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</si>
  <si>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</si>
  <si>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</si>
  <si>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</si>
  <si>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</si>
  <si>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</si>
  <si>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</si>
  <si>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</si>
  <si>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</si>
  <si>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</si>
  <si>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</si>
  <si>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</si>
  <si>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</si>
  <si>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</si>
  <si>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</si>
  <si>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</si>
  <si>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</si>
  <si>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</si>
  <si>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</si>
  <si>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</si>
  <si>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</si>
  <si>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</si>
  <si>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</si>
  <si>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</si>
  <si>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</si>
  <si>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</si>
  <si>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</si>
  <si>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</si>
  <si>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</si>
  <si>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</si>
  <si>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</si>
  <si>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</si>
  <si>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</si>
  <si>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</si>
  <si>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</si>
  <si>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</si>
  <si>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</si>
  <si>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</si>
  <si>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</si>
  <si>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</si>
  <si>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</si>
  <si>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</si>
  <si>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</si>
  <si>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</si>
  <si>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</si>
  <si>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</si>
  <si>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</si>
  <si>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</si>
  <si>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</si>
  <si>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</si>
  <si>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</si>
  <si>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</si>
  <si>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</si>
  <si>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</si>
  <si>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</si>
  <si>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</si>
  <si>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</si>
  <si>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</si>
  <si>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</si>
  <si>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</si>
  <si>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</si>
  <si>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</si>
  <si>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</si>
  <si>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</si>
  <si>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</si>
  <si>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</si>
  <si>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</si>
  <si>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</si>
  <si>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</si>
  <si>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</si>
  <si>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</si>
  <si>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</si>
  <si>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</si>
  <si>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</si>
  <si>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</si>
  <si>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</si>
  <si>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</si>
  <si>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</si>
  <si>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</si>
  <si>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</si>
  <si>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</si>
  <si>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</si>
  <si>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</si>
  <si>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</si>
  <si>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</si>
  <si>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</si>
  <si>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</si>
  <si>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</si>
  <si>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</si>
  <si>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</si>
  <si>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</si>
  <si>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</si>
  <si>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</si>
  <si>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</si>
  <si>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</si>
  <si>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</si>
  <si>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</si>
  <si>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</si>
  <si>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</si>
  <si>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</si>
  <si>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</si>
  <si>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</si>
  <si>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</si>
  <si>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</si>
  <si>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</si>
  <si>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</si>
  <si>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</si>
  <si>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</si>
  <si>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</si>
  <si>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</si>
  <si>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</si>
  <si>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</si>
  <si>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</si>
  <si>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</si>
  <si>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</si>
  <si>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</si>
  <si>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</si>
  <si>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</si>
  <si>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</si>
  <si>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</si>
  <si>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</si>
  <si>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</si>
  <si>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</si>
  <si>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</si>
  <si>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</si>
  <si>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</si>
  <si>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</si>
  <si>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</si>
  <si>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</si>
  <si>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</si>
  <si>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</si>
  <si>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</si>
  <si>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</si>
  <si>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</si>
  <si>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</si>
  <si>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</si>
  <si>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</si>
  <si>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</si>
  <si>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</si>
  <si>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</si>
  <si>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</si>
  <si>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</si>
  <si>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</si>
  <si>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</si>
  <si>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</si>
  <si>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</si>
  <si>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</si>
  <si>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</si>
  <si>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</si>
  <si>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</si>
  <si>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</si>
  <si>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</si>
  <si>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</si>
  <si>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</si>
  <si>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</si>
  <si>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</si>
  <si>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</si>
  <si>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</si>
  <si>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</si>
  <si>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</si>
  <si>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</si>
  <si>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</si>
  <si>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</si>
  <si>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</si>
  <si>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</si>
  <si>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</si>
  <si>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</si>
  <si>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</si>
  <si>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</si>
  <si>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</si>
  <si>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</si>
  <si>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</si>
  <si>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</si>
  <si>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</si>
  <si>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</si>
  <si>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</si>
  <si>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</si>
  <si>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</si>
  <si>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</si>
  <si>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</si>
  <si>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</si>
  <si>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</si>
  <si>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</si>
  <si>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</si>
  <si>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</si>
  <si>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</si>
  <si>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</si>
  <si>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</si>
  <si>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</si>
  <si>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</si>
  <si>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</si>
  <si>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</si>
  <si>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</si>
  <si>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</si>
  <si>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</si>
  <si>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</si>
  <si>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</si>
  <si>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</si>
  <si>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</si>
  <si>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</si>
  <si>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</si>
  <si>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</si>
  <si>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</si>
  <si>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</si>
  <si>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</si>
  <si>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</si>
  <si>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</si>
  <si>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</si>
  <si>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</si>
  <si>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</si>
  <si>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</si>
  <si>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</si>
  <si>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</si>
  <si>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</si>
  <si>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</si>
  <si>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</si>
  <si>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</si>
  <si>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</si>
  <si>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</si>
  <si>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</si>
  <si>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</si>
  <si>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</si>
  <si>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</si>
  <si>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</si>
  <si>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</si>
  <si>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</si>
  <si>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</si>
  <si>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</si>
  <si>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</si>
  <si>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</si>
  <si>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</si>
  <si>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</si>
  <si>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</si>
  <si>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</si>
  <si>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</si>
  <si>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</si>
  <si>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</si>
  <si>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</si>
  <si>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</si>
  <si>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</si>
  <si>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</si>
  <si>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</si>
  <si>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</si>
  <si>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</si>
  <si>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</si>
  <si>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</si>
  <si>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</si>
  <si>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</si>
  <si>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</si>
  <si>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</si>
  <si>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</si>
  <si>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</si>
  <si>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</si>
  <si>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</si>
  <si>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</si>
  <si>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</si>
  <si>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</si>
  <si>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</si>
  <si>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</si>
  <si>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</si>
  <si>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</si>
  <si>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</si>
  <si>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</si>
  <si>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</si>
  <si>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</si>
  <si>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</si>
  <si>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</si>
  <si>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</si>
  <si>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</si>
  <si>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</si>
  <si>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</si>
  <si>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</si>
  <si>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</si>
  <si>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</si>
  <si>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</si>
  <si>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</si>
  <si>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</si>
  <si>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</si>
  <si>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</si>
  <si>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</si>
  <si>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</si>
  <si>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</si>
  <si>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</si>
  <si>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</si>
  <si>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</si>
  <si>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</si>
  <si>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</si>
  <si>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</si>
  <si>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</si>
  <si>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</si>
  <si>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</si>
  <si>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</si>
  <si>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</si>
  <si>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</si>
  <si>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</si>
  <si>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</si>
  <si>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</si>
  <si>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</si>
  <si>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</si>
  <si>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</si>
  <si>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</si>
  <si>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</si>
  <si>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</si>
  <si>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</si>
  <si>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</si>
  <si>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</si>
  <si>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</si>
  <si>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</si>
  <si>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</si>
  <si>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</si>
  <si>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</si>
  <si>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</si>
  <si>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</si>
  <si>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</si>
  <si>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</si>
  <si>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</si>
  <si>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</si>
  <si>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</si>
  <si>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</si>
  <si>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</si>
  <si>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</si>
  <si>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</si>
  <si>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</si>
  <si>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</si>
  <si>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</si>
  <si>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</si>
  <si>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</si>
  <si>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</si>
  <si>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</si>
  <si>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</si>
  <si>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</si>
  <si>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</si>
  <si>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</si>
  <si>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</si>
  <si>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</si>
  <si>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</si>
  <si>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</si>
  <si>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</si>
  <si>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</si>
  <si>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</si>
  <si>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</si>
  <si>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</si>
  <si>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</si>
  <si>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</si>
  <si>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</si>
  <si>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</si>
  <si>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</si>
  <si>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</si>
  <si>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</si>
  <si>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</si>
  <si>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</si>
  <si>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</si>
  <si>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</si>
  <si>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</si>
  <si>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</si>
  <si>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</si>
  <si>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</si>
  <si>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</si>
  <si>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</si>
  <si>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</si>
  <si>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</si>
  <si>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</si>
  <si>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</si>
  <si>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</si>
  <si>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</si>
  <si>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</si>
  <si>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</si>
  <si>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</si>
  <si>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</si>
  <si>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</si>
  <si>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</si>
  <si>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</si>
  <si>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</si>
  <si>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</si>
  <si>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</si>
  <si>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</si>
  <si>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</si>
  <si>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</si>
  <si>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</si>
  <si>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</si>
  <si>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</si>
  <si>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</si>
  <si>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</si>
  <si>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</si>
  <si>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</si>
  <si>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</si>
  <si>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</si>
  <si>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</si>
  <si>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</si>
  <si>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</si>
  <si>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</si>
  <si>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</si>
  <si>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</si>
  <si>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</si>
  <si>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</si>
  <si>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</si>
  <si>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</si>
  <si>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</si>
  <si>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</si>
  <si>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</si>
  <si>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</si>
  <si>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</si>
  <si>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</si>
  <si>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</si>
  <si>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</si>
  <si>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</si>
  <si>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</si>
  <si>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</si>
  <si>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</si>
  <si>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</si>
  <si>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</si>
  <si>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</si>
  <si>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</si>
  <si>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</si>
  <si>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</si>
  <si>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</si>
  <si>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</si>
  <si>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</si>
  <si>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</si>
  <si>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</si>
  <si>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</si>
  <si>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</si>
  <si>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</si>
  <si>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</si>
  <si>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</si>
  <si>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</si>
  <si>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</si>
  <si>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</si>
  <si>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</si>
  <si>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</si>
  <si>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</si>
  <si>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</si>
  <si>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</si>
  <si>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</si>
  <si>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</si>
  <si>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</si>
  <si>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</si>
  <si>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</si>
  <si>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</si>
  <si>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</si>
  <si>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</si>
  <si>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</si>
  <si>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</si>
  <si>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</si>
  <si>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</si>
  <si>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</si>
  <si>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</si>
  <si>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</si>
  <si>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</si>
  <si>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</si>
  <si>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</si>
  <si>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</si>
  <si>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</si>
  <si>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</si>
  <si>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</si>
  <si>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</si>
  <si>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</si>
  <si>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</si>
  <si>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</si>
  <si>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</si>
  <si>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</si>
  <si>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</si>
  <si>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</si>
  <si>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</si>
  <si>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</si>
  <si>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</si>
  <si>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</si>
  <si>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</si>
  <si>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</si>
  <si>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</si>
  <si>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</si>
  <si>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</si>
  <si>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</si>
  <si>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</si>
  <si>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</si>
  <si>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</si>
  <si>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</si>
  <si>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</si>
  <si>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</si>
  <si>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</si>
  <si>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</si>
  <si>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</si>
  <si>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</si>
  <si>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</si>
  <si>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</si>
  <si>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</si>
  <si>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</si>
  <si>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</si>
  <si>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</si>
  <si>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</si>
  <si>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</si>
  <si>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</si>
  <si>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</si>
  <si>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</si>
  <si>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</si>
  <si>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</si>
  <si>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</si>
  <si>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</si>
  <si>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</si>
  <si>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</si>
  <si>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</si>
  <si>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</si>
  <si>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</si>
  <si>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</si>
  <si>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</si>
  <si>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</si>
  <si>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</si>
  <si>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</si>
  <si>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</si>
  <si>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</si>
  <si>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</si>
  <si>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</si>
  <si>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</si>
  <si>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</si>
  <si>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</si>
  <si>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</si>
  <si>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</si>
  <si>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</si>
  <si>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</si>
  <si>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</si>
  <si>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</si>
  <si>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</si>
  <si>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</si>
  <si>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</si>
  <si>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</si>
  <si>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</si>
  <si>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</si>
  <si>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</si>
  <si>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</si>
  <si>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</si>
  <si>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</si>
  <si>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</si>
  <si>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</si>
  <si>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</si>
  <si>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</si>
  <si>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</si>
  <si>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</si>
  <si>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</si>
  <si>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</si>
  <si>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</si>
  <si>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</si>
  <si>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</si>
  <si>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</si>
  <si>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</si>
  <si>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</si>
  <si>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</si>
  <si>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</si>
  <si>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</si>
  <si>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</si>
  <si>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</si>
  <si>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</si>
  <si>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</si>
  <si>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</si>
  <si>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</si>
  <si>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</si>
  <si>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</si>
  <si>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</si>
  <si>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</si>
  <si>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</si>
  <si>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</si>
  <si>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</si>
  <si>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</si>
  <si>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</si>
  <si>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</si>
  <si>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</si>
  <si>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</si>
  <si>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</si>
  <si>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</si>
  <si>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</si>
  <si>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</si>
  <si>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</si>
  <si>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</si>
  <si>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</si>
  <si>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</si>
  <si>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</si>
  <si>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</si>
  <si>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</si>
  <si>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</si>
  <si>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</si>
  <si>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</si>
  <si>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</si>
  <si>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</si>
  <si>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</si>
  <si>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</si>
  <si>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</si>
  <si>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</si>
  <si>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</si>
  <si>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</si>
  <si>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</si>
  <si>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</si>
  <si>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</si>
  <si>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</si>
  <si>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</si>
  <si>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</si>
  <si>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</si>
  <si>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</si>
  <si>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</si>
  <si>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</si>
  <si>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</si>
  <si>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</si>
  <si>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</si>
  <si>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</si>
  <si>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</si>
  <si>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</si>
  <si>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</si>
  <si>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</si>
  <si>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</si>
  <si>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</si>
  <si>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</si>
  <si>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</si>
  <si>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</si>
  <si>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</si>
  <si>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</si>
  <si>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</si>
  <si>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</si>
  <si>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</si>
  <si>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</si>
  <si>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</si>
  <si>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</si>
  <si>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</si>
  <si>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</si>
  <si>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</si>
  <si>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</si>
  <si>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</si>
  <si>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</si>
  <si>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</si>
  <si>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</si>
  <si>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</si>
  <si>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</si>
  <si>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</si>
  <si>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</si>
  <si>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</si>
  <si>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</si>
  <si>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</si>
  <si>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</si>
  <si>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</si>
  <si>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</si>
  <si>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</si>
  <si>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</si>
  <si>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</si>
  <si>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</si>
  <si>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</si>
  <si>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</si>
  <si>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</si>
  <si>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</si>
  <si>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</si>
  <si>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</si>
  <si>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</si>
  <si>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</si>
  <si>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</si>
  <si>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</si>
  <si>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</si>
  <si>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</si>
  <si>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</si>
  <si>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</si>
  <si>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</si>
  <si>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</si>
  <si>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</si>
  <si>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</si>
  <si>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</si>
  <si>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</si>
  <si>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</si>
  <si>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</si>
  <si>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</si>
  <si>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</si>
  <si>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</si>
  <si>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</si>
  <si>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</si>
  <si>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</si>
  <si>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</si>
  <si>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</si>
  <si>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</si>
  <si>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</si>
  <si>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</si>
  <si>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</si>
  <si>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</si>
  <si>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</si>
  <si>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</si>
  <si>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</si>
  <si>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</si>
  <si>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</si>
  <si>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</si>
  <si>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</si>
  <si>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</si>
  <si>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</si>
  <si>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</si>
  <si>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</si>
  <si>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</si>
  <si>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</si>
  <si>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</si>
  <si>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</si>
  <si>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</si>
  <si>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</si>
  <si>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</si>
  <si>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</si>
  <si>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</si>
  <si>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</si>
  <si>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</si>
  <si>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</si>
  <si>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</si>
  <si>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</si>
  <si>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</si>
  <si>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</si>
  <si>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</si>
  <si>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</si>
  <si>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</si>
  <si>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</si>
  <si>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</si>
  <si>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</si>
  <si>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</si>
  <si>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</si>
  <si>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</si>
  <si>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</si>
  <si>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</si>
  <si>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</si>
  <si>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</si>
  <si>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</si>
  <si>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</si>
  <si>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</si>
  <si>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</si>
  <si>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</si>
  <si>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</si>
  <si>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</si>
  <si>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</si>
  <si>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</si>
  <si>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</si>
  <si>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</si>
  <si>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</si>
  <si>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</si>
  <si>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</si>
  <si>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</si>
  <si>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</si>
  <si>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</si>
  <si>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</si>
  <si>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</si>
  <si>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</si>
  <si>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</si>
  <si>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</si>
  <si>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</si>
  <si>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</si>
  <si>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</si>
  <si>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</si>
  <si>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</si>
  <si>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</si>
  <si>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</si>
  <si>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</si>
  <si>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</si>
  <si>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</si>
  <si>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</si>
  <si>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</si>
  <si>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</si>
  <si>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</si>
  <si>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</si>
  <si>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</si>
  <si>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</si>
  <si>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</si>
  <si>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</si>
  <si>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</si>
  <si>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</si>
  <si>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</si>
  <si>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</si>
  <si>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</si>
  <si>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</si>
  <si>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</si>
  <si>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</si>
  <si>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</si>
  <si>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</si>
  <si>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</si>
  <si>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</si>
  <si>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</si>
  <si>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</si>
  <si>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</si>
  <si>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</si>
  <si>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</si>
  <si>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</si>
  <si>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</si>
  <si>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</si>
  <si>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</si>
  <si>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</si>
  <si>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</si>
  <si>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</si>
  <si>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</si>
  <si>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</si>
  <si>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</si>
  <si>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</si>
  <si>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</si>
  <si>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</si>
  <si>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</si>
  <si>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</si>
  <si>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</si>
  <si>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</si>
  <si>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</si>
  <si>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</si>
  <si>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</si>
  <si>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</si>
  <si>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</si>
  <si>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</si>
  <si>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</si>
  <si>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</si>
  <si>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</si>
  <si>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</si>
  <si>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</si>
  <si>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</si>
  <si>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</si>
  <si>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</si>
  <si>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</si>
  <si>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</si>
  <si>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</si>
  <si>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</si>
  <si>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</si>
  <si>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</si>
  <si>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</si>
  <si>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</si>
  <si>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</si>
  <si>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</si>
  <si>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</si>
  <si>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</si>
  <si>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</si>
  <si>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</si>
  <si>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</si>
  <si>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</si>
  <si>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</si>
  <si>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</si>
  <si>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</si>
  <si>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</si>
  <si>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</si>
  <si>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</si>
  <si>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</si>
  <si>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</si>
  <si>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</si>
  <si>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</si>
  <si>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</si>
  <si>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</si>
  <si>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</si>
  <si>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</si>
  <si>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</si>
  <si>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</si>
  <si>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</si>
  <si>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</si>
  <si>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</si>
  <si>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</si>
  <si>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</si>
  <si>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</si>
  <si>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</si>
  <si>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</si>
  <si>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</si>
  <si>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</si>
  <si>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</si>
  <si>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</si>
  <si>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</si>
  <si>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</si>
  <si>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</si>
  <si>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</si>
  <si>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</si>
  <si>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</si>
  <si>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</si>
  <si>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</si>
  <si>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</si>
  <si>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</si>
  <si>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</si>
  <si>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</si>
  <si>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</si>
  <si>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</si>
  <si>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</si>
  <si>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</si>
  <si>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</si>
  <si>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</si>
  <si>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</si>
  <si>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</si>
  <si>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</si>
  <si>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</si>
  <si>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</si>
  <si>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</si>
  <si>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</si>
  <si>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</si>
  <si>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</si>
  <si>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</si>
  <si>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</si>
  <si>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</si>
  <si>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</si>
  <si>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</si>
  <si>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</si>
  <si>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</si>
  <si>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</si>
  <si>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</si>
  <si>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</si>
  <si>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</si>
  <si>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</si>
  <si>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</si>
  <si>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</si>
  <si>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</si>
  <si>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</si>
  <si>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</si>
  <si>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</si>
  <si>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</si>
  <si>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</si>
  <si>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</si>
  <si>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</si>
  <si>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</si>
  <si>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</si>
  <si>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</si>
  <si>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</si>
  <si>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</si>
  <si>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</si>
  <si>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</si>
  <si>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</si>
  <si>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</si>
  <si>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</si>
  <si>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</si>
  <si>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</si>
  <si>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</si>
  <si>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</si>
  <si>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</si>
  <si>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</si>
  <si>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</si>
  <si>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</si>
  <si>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</si>
  <si>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</si>
  <si>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</si>
  <si>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</si>
  <si>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</si>
  <si>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</si>
  <si>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</si>
  <si>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</si>
  <si>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</si>
  <si>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</si>
  <si>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</si>
  <si>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</si>
  <si>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</si>
  <si>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</si>
  <si>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</si>
  <si>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</si>
  <si>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</si>
  <si>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</si>
  <si>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</si>
  <si>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</si>
  <si>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</si>
  <si>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</si>
  <si>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</si>
  <si>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</si>
  <si>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</si>
  <si>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</si>
  <si>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</si>
  <si>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</si>
  <si>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</si>
  <si>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</si>
  <si>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</si>
  <si>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</si>
  <si>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</si>
  <si>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</si>
  <si>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</si>
  <si>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</si>
  <si>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</si>
  <si>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</si>
  <si>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</si>
  <si>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</si>
  <si>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</si>
  <si>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</si>
  <si>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</si>
  <si>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</si>
  <si>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</si>
  <si>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</si>
  <si>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</si>
  <si>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</si>
  <si>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</si>
  <si>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</si>
  <si>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</si>
  <si>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</si>
  <si>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</si>
  <si>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</si>
  <si>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</si>
  <si>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</si>
  <si>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</si>
  <si>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</si>
  <si>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</si>
  <si>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</si>
  <si>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</si>
  <si>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</si>
  <si>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</si>
  <si>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</si>
  <si>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</si>
  <si>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</si>
  <si>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</si>
  <si>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</si>
  <si>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</si>
  <si>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</si>
  <si>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</si>
  <si>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</si>
  <si>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</si>
  <si>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</si>
  <si>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</si>
  <si>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</si>
  <si>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</si>
  <si>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</si>
  <si>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</si>
  <si>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</si>
  <si>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</si>
  <si>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</si>
  <si>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</si>
  <si>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</si>
  <si>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</si>
  <si>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</si>
  <si>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</si>
  <si>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</si>
  <si>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</si>
  <si>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</si>
  <si>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</si>
  <si>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</si>
  <si>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</si>
  <si>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</si>
  <si>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</si>
  <si>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</si>
  <si>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</si>
  <si>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</si>
  <si>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</si>
  <si>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</si>
  <si>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</si>
  <si>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</si>
  <si>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</si>
  <si>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</si>
  <si>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</si>
  <si>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</si>
  <si>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</si>
  <si>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</si>
  <si>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</si>
  <si>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</si>
  <si>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</si>
  <si>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</si>
  <si>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</si>
  <si>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</si>
  <si>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</si>
  <si>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</si>
  <si>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</si>
  <si>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</si>
  <si>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</si>
  <si>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</si>
  <si>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</si>
  <si>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</si>
  <si>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</si>
  <si>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</si>
  <si>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</si>
  <si>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</si>
  <si>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</si>
  <si>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</si>
  <si>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</si>
  <si>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</si>
  <si>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</si>
  <si>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</si>
  <si>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</si>
  <si>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</si>
  <si>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</si>
  <si>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</si>
  <si>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</si>
  <si>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</si>
  <si>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</si>
  <si>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</si>
  <si>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</si>
  <si>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</si>
  <si>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</si>
  <si>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</si>
  <si>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</si>
  <si>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</si>
  <si>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</si>
  <si>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</si>
  <si>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</si>
  <si>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</si>
  <si>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</si>
  <si>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</si>
  <si>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</si>
  <si>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</si>
  <si>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</si>
  <si>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</si>
  <si>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</si>
  <si>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</si>
  <si>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</si>
  <si>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</si>
  <si>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</si>
  <si>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</si>
  <si>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</si>
  <si>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</si>
  <si>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</si>
  <si>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</si>
  <si>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</si>
  <si>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</si>
  <si>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</si>
  <si>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</si>
  <si>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</si>
  <si>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</si>
  <si>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</si>
  <si>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</si>
  <si>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</si>
  <si>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</si>
  <si>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</si>
  <si>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</si>
  <si>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</si>
  <si>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</si>
  <si>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</si>
  <si>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</si>
  <si>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</si>
  <si>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</si>
  <si>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</si>
  <si>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</si>
  <si>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</si>
  <si>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</si>
  <si>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</si>
  <si>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</si>
  <si>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</si>
  <si>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</si>
  <si>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</si>
  <si>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</si>
  <si>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</si>
  <si>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</si>
  <si>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</si>
  <si>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</si>
  <si>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</si>
  <si>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</si>
  <si>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</si>
  <si>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</si>
  <si>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</si>
  <si>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</si>
  <si>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</si>
  <si>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</si>
  <si>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</si>
  <si>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</si>
  <si>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</si>
  <si>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</si>
  <si>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</si>
  <si>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</si>
  <si>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</si>
  <si>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</si>
  <si>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</si>
  <si>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</si>
  <si>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</si>
  <si>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</si>
  <si>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</si>
  <si>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</si>
  <si>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</si>
  <si>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</si>
  <si>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</si>
  <si>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</si>
  <si>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</si>
  <si>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</si>
  <si>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</si>
  <si>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</si>
  <si>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</si>
  <si>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</si>
  <si>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</si>
  <si>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</si>
  <si>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</si>
  <si>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</si>
  <si>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</si>
  <si>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</si>
  <si>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</si>
  <si>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</si>
  <si>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</si>
  <si>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</si>
  <si>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</si>
  <si>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</si>
  <si>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</si>
  <si>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</si>
  <si>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</si>
  <si>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</si>
  <si>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</si>
  <si>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</si>
  <si>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</si>
  <si>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</si>
  <si>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</si>
  <si>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</si>
  <si>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</si>
  <si>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</si>
  <si>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</si>
  <si>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</si>
  <si>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</si>
  <si>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</si>
  <si>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</si>
  <si>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</si>
  <si>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</si>
  <si>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</si>
  <si>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</si>
  <si>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</si>
  <si>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</si>
  <si>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</si>
  <si>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</si>
  <si>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</si>
  <si>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</si>
  <si>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</si>
  <si>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</si>
  <si>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</si>
  <si>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</si>
  <si>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</si>
  <si>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</si>
  <si>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</si>
  <si>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</si>
  <si>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</si>
  <si>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</si>
  <si>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</si>
  <si>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</si>
  <si>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</si>
  <si>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</si>
  <si>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</si>
  <si>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</si>
  <si>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</si>
  <si>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</si>
  <si>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</si>
  <si>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</si>
  <si>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</si>
  <si>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</si>
  <si>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</si>
  <si>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</si>
  <si>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</si>
  <si>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</si>
  <si>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</si>
  <si>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</si>
  <si>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</si>
  <si>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</si>
  <si>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</si>
  <si>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</si>
  <si>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</si>
  <si>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</si>
  <si>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</si>
  <si>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</si>
  <si>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</si>
  <si>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</si>
  <si>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</si>
  <si>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</si>
  <si>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</si>
  <si>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</si>
  <si>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</si>
  <si>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</si>
  <si>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</si>
  <si>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</si>
  <si>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</si>
  <si>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</si>
  <si>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</si>
  <si>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</si>
  <si>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</si>
  <si>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</si>
  <si>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</si>
  <si>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</si>
  <si>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</si>
  <si>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</si>
  <si>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</si>
  <si>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</si>
  <si>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</si>
  <si>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</si>
  <si>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</si>
  <si>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</si>
  <si>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</si>
  <si>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</si>
  <si>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</si>
  <si>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</si>
  <si>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</si>
  <si>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</si>
  <si>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</si>
  <si>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</si>
  <si>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</si>
  <si>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</si>
  <si>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</si>
  <si>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</si>
  <si>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</si>
  <si>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</si>
  <si>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</si>
  <si>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</si>
  <si>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</si>
  <si>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</si>
  <si>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</si>
  <si>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</si>
  <si>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</si>
  <si>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</si>
  <si>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</si>
  <si>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</si>
  <si>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</si>
  <si>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</si>
  <si>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</si>
  <si>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</si>
  <si>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</si>
  <si>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</si>
  <si>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</si>
  <si>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</si>
  <si>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</si>
  <si>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</si>
  <si>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</si>
  <si>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</si>
  <si>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</si>
  <si>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</si>
  <si>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</si>
  <si>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</si>
  <si>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</si>
  <si>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</si>
  <si>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</si>
  <si>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</si>
  <si>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</si>
  <si>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</si>
  <si>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</si>
  <si>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</si>
  <si>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</si>
  <si>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</si>
  <si>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</si>
  <si>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</si>
  <si>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</si>
  <si>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</si>
  <si>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</si>
  <si>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</si>
  <si>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</si>
  <si>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</si>
  <si>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</si>
  <si>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</si>
  <si>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</si>
  <si>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</si>
  <si>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</si>
  <si>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</si>
  <si>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</si>
  <si>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</si>
  <si>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</si>
  <si>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</si>
  <si>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</si>
  <si>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</si>
  <si>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</si>
  <si>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</si>
  <si>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</si>
  <si>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</si>
  <si>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</si>
  <si>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</si>
  <si>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</si>
  <si>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</si>
  <si>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</si>
  <si>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</si>
  <si>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</si>
  <si>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</si>
  <si>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</si>
  <si>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</si>
  <si>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</si>
  <si>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</si>
  <si>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</si>
  <si>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</si>
  <si>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</si>
  <si>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</si>
  <si>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</si>
  <si>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</si>
  <si>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</si>
  <si>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</si>
  <si>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</si>
  <si>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</si>
  <si>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</si>
  <si>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</si>
  <si>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</si>
  <si>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</si>
  <si>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</si>
  <si>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</si>
  <si>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</si>
  <si>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</si>
  <si>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</si>
  <si>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</si>
  <si>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</si>
  <si>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</si>
  <si>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</si>
  <si>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</si>
  <si>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</si>
  <si>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</si>
  <si>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</si>
  <si>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</si>
  <si>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</si>
  <si>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</si>
  <si>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</si>
  <si>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</si>
  <si>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</si>
  <si>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</si>
  <si>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</si>
  <si>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</si>
  <si>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</si>
  <si>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</si>
  <si>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</si>
  <si>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</si>
  <si>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</si>
  <si>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</si>
  <si>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</si>
  <si>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</si>
  <si>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</si>
  <si>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</si>
  <si>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</si>
  <si>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</si>
  <si>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</si>
  <si>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</si>
  <si>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</si>
  <si>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</si>
  <si>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</si>
  <si>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</si>
  <si>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</si>
  <si>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</si>
  <si>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</si>
  <si>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</si>
  <si>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</si>
  <si>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</si>
  <si>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</si>
  <si>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</si>
  <si>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</si>
  <si>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</si>
  <si>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</si>
  <si>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</si>
  <si>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</si>
  <si>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</si>
  <si>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</si>
  <si>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</si>
  <si>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</si>
  <si>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</si>
  <si>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</si>
  <si>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</si>
  <si>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</si>
  <si>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</si>
  <si>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</si>
  <si>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</si>
  <si>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</si>
  <si>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</si>
  <si>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</si>
  <si>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</si>
  <si>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</si>
  <si>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</si>
  <si>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</si>
  <si>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</si>
  <si>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</si>
  <si>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</si>
  <si>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</si>
  <si>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</si>
  <si>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</si>
  <si>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</si>
  <si>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</si>
  <si>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</si>
  <si>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</si>
  <si>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</si>
  <si>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</si>
  <si>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</si>
  <si>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</si>
  <si>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</si>
  <si>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</si>
  <si>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</si>
  <si>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</si>
  <si>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</si>
  <si>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</si>
  <si>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</si>
  <si>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</si>
  <si>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</si>
  <si>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</si>
  <si>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</si>
  <si>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</si>
  <si>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</si>
  <si>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</si>
  <si>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</si>
  <si>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</si>
  <si>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</si>
  <si>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</si>
  <si>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</si>
  <si>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</si>
  <si>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</si>
  <si>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</si>
  <si>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</si>
  <si>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</si>
  <si>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</si>
  <si>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</si>
  <si>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</si>
  <si>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</si>
  <si>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</si>
  <si>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</si>
  <si>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</si>
  <si>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</si>
  <si>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</si>
  <si>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</si>
  <si>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</si>
  <si>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</si>
  <si>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</si>
  <si>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</si>
  <si>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</si>
  <si>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</si>
  <si>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</si>
  <si>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</si>
  <si>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</si>
  <si>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</si>
  <si>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</si>
  <si>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</si>
  <si>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</si>
  <si>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</si>
  <si>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</si>
  <si>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</si>
  <si>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</si>
  <si>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</si>
  <si>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</si>
  <si>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</si>
  <si>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</si>
  <si>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</si>
  <si>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</si>
  <si>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</si>
  <si>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</si>
  <si>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</si>
  <si>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</si>
  <si>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</si>
  <si>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</si>
  <si>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</si>
  <si>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</si>
  <si>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</si>
  <si>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</si>
  <si>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</si>
  <si>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</si>
  <si>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</si>
  <si>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</si>
  <si>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</si>
  <si>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</si>
  <si>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</si>
  <si>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</si>
  <si>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</si>
  <si>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</si>
  <si>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</si>
  <si>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</si>
  <si>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</si>
  <si>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</si>
  <si>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</si>
  <si>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</si>
  <si>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</si>
  <si>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</si>
  <si>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</si>
  <si>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</si>
  <si>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</si>
  <si>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</si>
  <si>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</si>
  <si>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</si>
  <si>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</si>
  <si>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</si>
  <si>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</si>
  <si>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</si>
  <si>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</si>
  <si>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</si>
  <si>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</si>
  <si>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</si>
  <si>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</si>
  <si>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</si>
  <si>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</si>
  <si>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</si>
  <si>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</si>
  <si>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</si>
  <si>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</si>
  <si>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</si>
  <si>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</si>
  <si>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</si>
  <si>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</si>
  <si>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</si>
  <si>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</si>
  <si>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</si>
  <si>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</si>
  <si>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</si>
  <si>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</si>
  <si>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</si>
  <si>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</si>
  <si>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</si>
  <si>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</si>
  <si>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</si>
  <si>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</si>
  <si>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</si>
  <si>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</si>
  <si>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</si>
  <si>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</si>
  <si>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</si>
  <si>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</si>
  <si>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</si>
  <si>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</si>
  <si>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</si>
  <si>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</si>
  <si>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</si>
  <si>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</si>
  <si>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</si>
  <si>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</si>
  <si>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</si>
  <si>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</si>
  <si>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</si>
  <si>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</si>
  <si>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</si>
  <si>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</si>
  <si>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</si>
  <si>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</si>
  <si>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</si>
  <si>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</si>
  <si>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</si>
  <si>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</si>
  <si>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</si>
  <si>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</si>
  <si>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</si>
  <si>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</si>
  <si>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</si>
  <si>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</si>
  <si>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</si>
  <si>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</si>
  <si>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</si>
  <si>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</si>
  <si>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</si>
  <si>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</si>
  <si>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</si>
  <si>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</si>
  <si>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</si>
  <si>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</si>
  <si>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</si>
  <si>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</si>
  <si>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</si>
  <si>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</si>
  <si>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</si>
  <si>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</si>
  <si>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</si>
  <si>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</si>
  <si>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</si>
  <si>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</si>
  <si>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</si>
  <si>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</si>
  <si>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</si>
  <si>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</si>
  <si>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</si>
  <si>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</si>
  <si>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</si>
  <si>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</si>
  <si>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</si>
  <si>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</si>
  <si>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</si>
  <si>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</si>
  <si>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</si>
  <si>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</si>
  <si>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</si>
  <si>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</si>
  <si>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</si>
  <si>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</si>
  <si>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</si>
  <si>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</si>
  <si>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</si>
  <si>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</si>
  <si>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</si>
  <si>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</si>
  <si>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</si>
  <si>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</si>
  <si>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</si>
  <si>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</si>
  <si>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</si>
  <si>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</si>
  <si>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</si>
  <si>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</si>
  <si>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</si>
  <si>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</si>
  <si>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</si>
  <si>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</si>
  <si>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</si>
  <si>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</si>
  <si>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</si>
  <si>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</si>
  <si>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</si>
  <si>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</si>
  <si>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</si>
  <si>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</si>
  <si>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</si>
  <si>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</si>
  <si>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</si>
  <si>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</si>
  <si>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</si>
  <si>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</si>
  <si>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</si>
  <si>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</si>
  <si>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</si>
  <si>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</si>
  <si>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</si>
  <si>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</si>
  <si>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</si>
  <si>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</si>
  <si>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</si>
  <si>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</si>
  <si>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</si>
  <si>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</si>
  <si>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</si>
  <si>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</si>
  <si>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</si>
  <si>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</si>
  <si>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</si>
  <si>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</si>
  <si>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</si>
  <si>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</si>
  <si>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</si>
  <si>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</si>
  <si>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</si>
  <si>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</si>
  <si>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</si>
  <si>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</si>
  <si>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</si>
  <si>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</si>
  <si>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</si>
  <si>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</si>
  <si>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</si>
  <si>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</si>
  <si>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</si>
  <si>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</si>
  <si>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</si>
  <si>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</si>
  <si>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</si>
  <si>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</si>
  <si>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</si>
  <si>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</si>
  <si>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</si>
  <si>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</si>
  <si>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</si>
  <si>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</si>
  <si>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</si>
  <si>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</si>
  <si>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</si>
  <si>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</si>
  <si>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</si>
  <si>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</si>
  <si>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</si>
  <si>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</si>
  <si>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</si>
  <si>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</si>
  <si>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</si>
  <si>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</si>
  <si>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</si>
  <si>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</si>
  <si>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</si>
  <si>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</si>
  <si>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</si>
  <si>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</si>
  <si>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</si>
  <si>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</si>
  <si>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</si>
  <si>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</si>
  <si>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</si>
  <si>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</si>
  <si>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</si>
  <si>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</si>
  <si>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</si>
  <si>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</si>
  <si>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</si>
  <si>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</si>
  <si>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</si>
  <si>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</si>
  <si>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</si>
  <si>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</si>
  <si>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</si>
  <si>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</si>
  <si>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</si>
  <si>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</si>
  <si>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</si>
  <si>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</si>
  <si>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</si>
  <si>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</si>
  <si>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</si>
  <si>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</si>
  <si>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</si>
  <si>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</si>
  <si>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</si>
  <si>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</si>
  <si>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</si>
  <si>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</si>
  <si>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</si>
  <si>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</si>
  <si>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</si>
  <si>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</si>
  <si>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</si>
  <si>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</si>
  <si>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</si>
  <si>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</si>
  <si>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</si>
  <si>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</si>
  <si>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</si>
  <si>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</si>
  <si>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</si>
  <si>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</si>
  <si>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</si>
  <si>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</si>
  <si>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</si>
  <si>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</si>
  <si>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</si>
  <si>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</si>
  <si>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</si>
  <si>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</si>
  <si>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</si>
  <si>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</si>
  <si>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</si>
  <si>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</si>
  <si>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</si>
  <si>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</si>
  <si>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</si>
  <si>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</si>
  <si>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</si>
  <si>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</si>
  <si>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</si>
  <si>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</si>
  <si>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</si>
  <si>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</si>
  <si>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</si>
  <si>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</si>
  <si>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</si>
  <si>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</si>
  <si>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</si>
  <si>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</si>
  <si>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</si>
  <si>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</si>
  <si>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</si>
  <si>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</si>
  <si>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</si>
  <si>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</si>
  <si>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</si>
  <si>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</si>
  <si>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</si>
  <si>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</si>
  <si>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</si>
  <si>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</si>
  <si>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</si>
  <si>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</si>
  <si>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</si>
  <si>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</si>
  <si>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</si>
  <si>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</si>
  <si>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</si>
  <si>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</si>
  <si>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</si>
  <si>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</si>
  <si>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</si>
  <si>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</si>
  <si>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</si>
  <si>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</si>
  <si>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</si>
  <si>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</si>
  <si>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</si>
  <si>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</si>
  <si>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</si>
  <si>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</si>
  <si>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</si>
  <si>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</si>
  <si>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</si>
  <si>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</si>
  <si>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</si>
  <si>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</si>
  <si>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</si>
  <si>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</si>
  <si>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</si>
  <si>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</si>
  <si>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</si>
  <si>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</si>
  <si>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</si>
  <si>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</si>
  <si>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</si>
  <si>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</si>
  <si>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</si>
  <si>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</si>
  <si>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</si>
  <si>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</si>
  <si>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</si>
  <si>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</si>
  <si>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</si>
  <si>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</si>
  <si>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</si>
  <si>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</si>
  <si>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</si>
  <si>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</si>
  <si>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</si>
  <si>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</si>
  <si>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</si>
  <si>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</si>
  <si>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</si>
  <si>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</si>
  <si>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</si>
  <si>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</si>
  <si>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</si>
  <si>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</si>
  <si>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</si>
  <si>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</si>
  <si>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</si>
  <si>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</si>
  <si>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</si>
  <si>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</si>
  <si>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</si>
  <si>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</si>
  <si>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</si>
  <si>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</si>
  <si>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</si>
  <si>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</si>
  <si>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</si>
  <si>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</si>
  <si>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</si>
  <si>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</si>
  <si>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</si>
  <si>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</si>
  <si>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</si>
  <si>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</si>
  <si>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</si>
  <si>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</si>
  <si>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</si>
  <si>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</si>
  <si>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</si>
  <si>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</si>
  <si>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</si>
  <si>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</si>
  <si>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</si>
  <si>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</si>
  <si>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</si>
  <si>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</si>
  <si>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</si>
  <si>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</si>
  <si>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</si>
  <si>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</si>
  <si>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</si>
  <si>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</si>
  <si>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</si>
  <si>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</si>
  <si>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</si>
  <si>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</si>
  <si>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</si>
  <si>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</si>
  <si>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</si>
  <si>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</si>
  <si>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</si>
  <si>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</si>
  <si>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</si>
  <si>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</si>
  <si>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</si>
  <si>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</si>
  <si>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</si>
  <si>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</si>
  <si>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</si>
  <si>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</si>
  <si>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</si>
  <si>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</si>
  <si>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</si>
  <si>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</si>
  <si>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</si>
  <si>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</si>
  <si>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</si>
  <si>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</si>
  <si>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</si>
  <si>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</si>
  <si>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</si>
  <si>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</si>
  <si>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</si>
  <si>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</si>
  <si>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</si>
  <si>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</si>
  <si>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</si>
  <si>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</si>
  <si>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</si>
  <si>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</si>
  <si>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</si>
  <si>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</si>
  <si>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</si>
  <si>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</si>
  <si>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</si>
  <si>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</si>
  <si>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</si>
  <si>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</si>
  <si>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</si>
  <si>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</si>
  <si>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</si>
  <si>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</si>
  <si>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</si>
  <si>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</si>
  <si>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</si>
  <si>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</si>
  <si>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</si>
  <si>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</si>
  <si>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</si>
  <si>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</si>
  <si>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</si>
  <si>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</si>
  <si>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</si>
  <si>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</si>
  <si>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</si>
  <si>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</si>
  <si>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</si>
  <si>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</si>
  <si>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</si>
  <si>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</si>
  <si>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</si>
  <si>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</si>
  <si>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</si>
  <si>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</si>
  <si>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</si>
  <si>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</si>
  <si>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</si>
  <si>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</si>
  <si>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</si>
  <si>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</si>
  <si>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</si>
  <si>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</si>
  <si>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</si>
  <si>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</si>
  <si>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</si>
  <si>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</si>
  <si>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</si>
  <si>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</si>
  <si>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</si>
  <si>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</si>
  <si>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</si>
  <si>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</si>
  <si>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</si>
  <si>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</si>
  <si>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</si>
  <si>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</si>
  <si>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</si>
  <si>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</si>
  <si>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</si>
  <si>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</si>
  <si>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</si>
  <si>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</si>
  <si>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</si>
  <si>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</si>
  <si>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</si>
  <si>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</si>
  <si>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</si>
  <si>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</si>
  <si>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</si>
  <si>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</si>
  <si>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</si>
  <si>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</si>
  <si>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</si>
  <si>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</si>
  <si>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</si>
  <si>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</si>
  <si>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</si>
  <si>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</si>
  <si>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</si>
  <si>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</si>
  <si>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</si>
  <si>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</si>
  <si>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</si>
  <si>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</si>
  <si>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</si>
  <si>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</si>
  <si>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</si>
  <si>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</si>
  <si>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</si>
  <si>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</si>
  <si>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</si>
  <si>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</si>
  <si>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</si>
  <si>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</si>
  <si>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</si>
  <si>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</si>
  <si>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</si>
  <si>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</si>
  <si>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</si>
  <si>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</si>
  <si>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</si>
  <si>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</si>
  <si>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</si>
  <si>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</si>
  <si>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</si>
  <si>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</si>
  <si>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</si>
  <si>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</si>
  <si>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</si>
  <si>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</si>
  <si>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</si>
  <si>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</si>
  <si>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</si>
  <si>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</si>
  <si>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</si>
  <si>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</si>
  <si>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</si>
  <si>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</si>
  <si>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</si>
  <si>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</si>
  <si>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</si>
  <si>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</si>
  <si>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</si>
  <si>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</si>
  <si>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</si>
  <si>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</si>
  <si>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</si>
  <si>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</si>
  <si>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</si>
  <si>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</si>
  <si>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</si>
  <si>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</si>
  <si>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</si>
  <si>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</si>
  <si>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</si>
  <si>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</si>
  <si>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</si>
  <si>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</si>
  <si>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</si>
  <si>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</si>
  <si>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</si>
  <si>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</si>
  <si>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</si>
  <si>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</si>
  <si>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</si>
  <si>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</si>
  <si>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</si>
  <si>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</si>
  <si>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</si>
  <si>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</si>
  <si>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</si>
  <si>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</si>
  <si>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</si>
  <si>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</si>
  <si>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</si>
  <si>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</si>
  <si>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</si>
  <si>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</si>
  <si>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</si>
  <si>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</si>
  <si>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</si>
  <si>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</si>
  <si>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</si>
  <si>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</si>
  <si>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</si>
  <si>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</si>
  <si>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</si>
  <si>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</si>
  <si>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</si>
  <si>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</si>
  <si>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</si>
  <si>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</si>
  <si>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</si>
  <si>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</si>
  <si>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</si>
  <si>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</si>
  <si>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</si>
  <si>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</si>
  <si>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</si>
  <si>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</si>
  <si>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</si>
  <si>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</si>
  <si>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</si>
  <si>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</si>
  <si>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</si>
  <si>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</si>
  <si>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</si>
  <si>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</si>
  <si>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</si>
  <si>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</si>
  <si>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</si>
  <si>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</si>
  <si>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</si>
  <si>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</si>
  <si>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</si>
  <si>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</si>
  <si>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</si>
  <si>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</si>
  <si>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</si>
  <si>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</si>
  <si>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</si>
  <si>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</si>
  <si>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</si>
  <si>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</si>
  <si>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</si>
  <si>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</si>
  <si>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</si>
  <si>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</si>
  <si>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</si>
  <si>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</si>
  <si>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</si>
  <si>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</si>
  <si>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</si>
  <si>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</si>
  <si>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</si>
  <si>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</si>
  <si>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</si>
  <si>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</si>
  <si>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</si>
  <si>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</si>
  <si>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</si>
  <si>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</si>
  <si>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</si>
  <si>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</si>
  <si>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</si>
  <si>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</si>
  <si>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</si>
  <si>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</si>
  <si>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</si>
  <si>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</si>
  <si>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</si>
  <si>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</si>
  <si>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</si>
  <si>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</si>
  <si>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</si>
  <si>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</si>
  <si>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</si>
  <si>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</si>
  <si>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</si>
  <si>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</si>
  <si>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</si>
  <si>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</si>
  <si>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</si>
  <si>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</si>
  <si>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</si>
  <si>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</si>
  <si>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</si>
  <si>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</si>
  <si>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</si>
  <si>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</si>
  <si>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</si>
  <si>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</si>
  <si>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</si>
  <si>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</si>
  <si>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</si>
  <si>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</si>
  <si>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</si>
  <si>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</si>
  <si>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</si>
  <si>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</si>
  <si>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</si>
  <si>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</si>
  <si>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</si>
  <si>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</si>
  <si>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</si>
  <si>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</si>
  <si>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</si>
  <si>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</si>
  <si>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</si>
  <si>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</si>
  <si>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</si>
  <si>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</si>
  <si>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</si>
  <si>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</si>
  <si>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</si>
  <si>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</si>
  <si>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</si>
  <si>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</si>
  <si>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</si>
  <si>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</si>
  <si>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</si>
  <si>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</si>
  <si>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</si>
  <si>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</si>
  <si>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</si>
  <si>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</si>
  <si>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</si>
  <si>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</si>
  <si>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</si>
  <si>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</si>
  <si>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</si>
  <si>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</si>
  <si>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</si>
  <si>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</si>
  <si>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</si>
  <si>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</si>
  <si>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</si>
  <si>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</si>
  <si>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</si>
  <si>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</si>
  <si>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</si>
  <si>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</si>
  <si>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</si>
  <si>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</si>
  <si>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</si>
  <si>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</si>
  <si>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</si>
  <si>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</si>
  <si>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</si>
  <si>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</si>
  <si>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</si>
  <si>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</si>
  <si>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</si>
  <si>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</si>
  <si>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</si>
  <si>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</si>
  <si>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</si>
  <si>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</si>
  <si>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</si>
  <si>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</si>
  <si>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</si>
  <si>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</si>
  <si>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</si>
  <si>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</si>
  <si>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</si>
  <si>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</si>
  <si>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</si>
  <si>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</si>
  <si>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</si>
  <si>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</si>
  <si>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</si>
  <si>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</si>
  <si>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</si>
  <si>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</si>
  <si>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</si>
  <si>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</si>
  <si>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</si>
  <si>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</si>
  <si>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</si>
  <si>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</si>
  <si>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</si>
  <si>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</si>
  <si>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</si>
  <si>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</si>
  <si>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</si>
  <si>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</si>
  <si>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</si>
  <si>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</si>
  <si>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</si>
  <si>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</si>
  <si>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</si>
  <si>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</si>
  <si>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</si>
  <si>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</si>
  <si>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</si>
  <si>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</si>
  <si>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</si>
  <si>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</si>
  <si>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</si>
  <si>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</si>
  <si>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</si>
  <si>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</si>
  <si>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</si>
  <si>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</si>
  <si>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</si>
  <si>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</si>
  <si>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</si>
  <si>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</si>
  <si>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</si>
  <si>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</si>
  <si>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</si>
  <si>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</si>
  <si>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</si>
  <si>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</si>
  <si>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</si>
  <si>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</si>
  <si>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</si>
  <si>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</si>
  <si>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</si>
  <si>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</si>
  <si>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</si>
  <si>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</si>
  <si>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</si>
  <si>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</si>
  <si>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</si>
  <si>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</si>
  <si>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</si>
  <si>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</si>
  <si>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</si>
  <si>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</si>
  <si>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</si>
  <si>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</si>
  <si>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</si>
  <si>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</si>
  <si>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</si>
  <si>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</si>
  <si>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</si>
  <si>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</si>
  <si>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</si>
  <si>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</si>
  <si>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</si>
  <si>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</si>
  <si>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</si>
  <si>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</si>
  <si>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</si>
  <si>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</si>
  <si>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</si>
  <si>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</si>
  <si>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</si>
  <si>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</si>
  <si>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</si>
  <si>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</si>
  <si>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</si>
  <si>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</si>
  <si>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</si>
  <si>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</si>
  <si>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</si>
  <si>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</si>
  <si>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</si>
  <si>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</si>
  <si>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</si>
  <si>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</si>
  <si>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</si>
  <si>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</si>
  <si>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</si>
  <si>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</si>
  <si>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</si>
  <si>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</si>
  <si>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</si>
  <si>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</si>
  <si>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</si>
  <si>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</si>
  <si>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</si>
  <si>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</si>
  <si>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</si>
  <si>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</si>
  <si>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</si>
  <si>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</si>
  <si>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</si>
  <si>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</si>
  <si>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</si>
  <si>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</si>
  <si>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</si>
  <si>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</si>
  <si>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</si>
  <si>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</si>
  <si>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</si>
  <si>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</si>
  <si>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</si>
  <si>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</si>
  <si>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</si>
  <si>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</si>
  <si>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</si>
  <si>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</si>
  <si>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</si>
  <si>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</si>
  <si>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</si>
  <si>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</si>
  <si>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</si>
  <si>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</si>
  <si>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</si>
  <si>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</si>
  <si>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</si>
  <si>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</si>
  <si>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</si>
  <si>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</si>
  <si>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</si>
  <si>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</si>
  <si>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</si>
  <si>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</si>
  <si>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</si>
  <si>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</si>
  <si>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</si>
  <si>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</si>
  <si>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</si>
  <si>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</si>
  <si>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</si>
  <si>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</si>
  <si>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</si>
  <si>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</si>
  <si>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</si>
  <si>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</si>
  <si>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</si>
  <si>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</si>
  <si>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</si>
  <si>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</si>
  <si>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</si>
  <si>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</si>
  <si>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</si>
  <si>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</si>
  <si>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</si>
  <si>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</si>
  <si>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</si>
  <si>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</si>
  <si>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</si>
  <si>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</si>
  <si>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</si>
  <si>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</si>
  <si>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</si>
  <si>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</si>
  <si>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</si>
  <si>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</si>
  <si>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</si>
  <si>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</si>
  <si>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</si>
  <si>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</si>
  <si>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</si>
  <si>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</si>
  <si>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</si>
  <si>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</si>
  <si>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</si>
  <si>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</si>
  <si>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</si>
  <si>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</si>
  <si>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</si>
  <si>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</si>
  <si>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</si>
  <si>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</si>
  <si>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</si>
  <si>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</si>
  <si>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</si>
  <si>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</si>
  <si>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</si>
  <si>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</si>
  <si>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</si>
  <si>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</si>
  <si>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</si>
  <si>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</si>
  <si>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</si>
  <si>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</si>
  <si>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</si>
  <si>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</si>
  <si>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</si>
  <si>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</si>
  <si>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</si>
  <si>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</si>
  <si>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</si>
  <si>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</si>
  <si>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</si>
  <si>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</si>
  <si>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</si>
  <si>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</si>
  <si>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</si>
  <si>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</si>
  <si>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</si>
  <si>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</si>
  <si>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</si>
  <si>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</si>
  <si>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</si>
  <si>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</si>
  <si>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</si>
  <si>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</si>
  <si>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</si>
  <si>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</si>
  <si>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</si>
  <si>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</si>
  <si>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</si>
  <si>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</si>
  <si>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</si>
  <si>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</si>
  <si>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</si>
  <si>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</si>
  <si>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</si>
  <si>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</si>
  <si>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</si>
  <si>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</si>
  <si>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</si>
  <si>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</si>
  <si>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</si>
  <si>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</si>
  <si>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</si>
  <si>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</si>
  <si>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</si>
  <si>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</si>
  <si>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</si>
  <si>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</si>
  <si>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</si>
  <si>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</si>
  <si>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</si>
  <si>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</si>
  <si>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</si>
  <si>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</si>
  <si>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</si>
  <si>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</si>
  <si>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</si>
  <si>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</si>
  <si>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</si>
  <si>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</si>
  <si>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</si>
  <si>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</si>
  <si>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</si>
  <si>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</si>
  <si>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</si>
  <si>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</si>
  <si>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</si>
  <si>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</si>
  <si>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</si>
  <si>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</si>
  <si>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</si>
  <si>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</si>
  <si>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</si>
  <si>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</si>
  <si>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</si>
  <si>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</si>
  <si>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</si>
  <si>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</si>
  <si>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</si>
  <si>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</si>
  <si>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</si>
  <si>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</si>
  <si>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</si>
  <si>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</si>
  <si>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</si>
  <si>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</si>
  <si>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</si>
  <si>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</si>
  <si>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</si>
  <si>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</si>
  <si>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</si>
  <si>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</si>
  <si>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</si>
  <si>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</si>
  <si>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</si>
  <si>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</si>
  <si>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</si>
  <si>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</si>
  <si>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</si>
  <si>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</si>
  <si>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</si>
  <si>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</si>
  <si>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</si>
  <si>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</si>
  <si>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</si>
  <si>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</si>
  <si>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</si>
  <si>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</si>
  <si>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</si>
  <si>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</si>
  <si>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</si>
  <si>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</si>
  <si>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</si>
  <si>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</si>
  <si>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</si>
  <si>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</si>
  <si>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</si>
  <si>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</si>
  <si>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</si>
  <si>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</si>
  <si>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</si>
  <si>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</si>
  <si>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</si>
  <si>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</si>
  <si>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</si>
  <si>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</si>
  <si>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</si>
  <si>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</si>
  <si>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</si>
  <si>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</si>
  <si>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</si>
  <si>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</si>
  <si>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</si>
  <si>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</si>
  <si>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</si>
  <si>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</si>
  <si>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</si>
  <si>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</si>
  <si>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</si>
  <si>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</si>
  <si>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</si>
  <si>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</si>
  <si>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</si>
  <si>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</si>
  <si>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</si>
  <si>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</si>
  <si>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</si>
  <si>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</si>
  <si>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</si>
  <si>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</si>
  <si>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</si>
  <si>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</si>
  <si>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</si>
  <si>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</si>
  <si>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</si>
  <si>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</si>
  <si>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</si>
  <si>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</si>
  <si>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</si>
  <si>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</si>
  <si>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</si>
  <si>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</si>
  <si>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</si>
  <si>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</si>
  <si>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</si>
  <si>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</si>
  <si>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</si>
  <si>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</si>
  <si>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</si>
  <si>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</si>
  <si>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</si>
  <si>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</si>
  <si>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</si>
  <si>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</si>
  <si>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</si>
  <si>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</si>
  <si>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</si>
  <si>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</si>
  <si>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</si>
  <si>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</si>
  <si>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</si>
  <si>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</si>
  <si>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</si>
  <si>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</si>
  <si>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</si>
  <si>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</si>
  <si>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</si>
  <si>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</si>
  <si>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</si>
  <si>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</si>
  <si>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</si>
  <si>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</si>
  <si>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</si>
  <si>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</si>
  <si>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</si>
  <si>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</si>
  <si>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</si>
  <si>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</si>
  <si>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</si>
  <si>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</si>
  <si>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</si>
  <si>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</si>
  <si>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</si>
  <si>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</si>
  <si>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</si>
  <si>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</si>
  <si>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</si>
  <si>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</si>
  <si>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</si>
  <si>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</si>
  <si>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</si>
  <si>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</si>
  <si>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</si>
  <si>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</si>
  <si>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</si>
  <si>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</si>
  <si>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</si>
  <si>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</si>
  <si>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</si>
  <si>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</si>
  <si>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</si>
  <si>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</si>
  <si>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</si>
  <si>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</si>
  <si>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</si>
  <si>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</si>
  <si>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</si>
  <si>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</si>
  <si>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</si>
  <si>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</si>
  <si>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</si>
  <si>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</si>
  <si>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</si>
  <si>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</si>
  <si>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</si>
  <si>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</si>
  <si>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</si>
  <si>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</si>
  <si>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</si>
  <si>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</si>
  <si>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</si>
  <si>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</si>
  <si>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</si>
  <si>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</si>
  <si>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</si>
  <si>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</si>
  <si>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</si>
  <si>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</si>
  <si>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</si>
  <si>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</si>
  <si>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</si>
  <si>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</si>
  <si>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</si>
  <si>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</si>
  <si>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</si>
  <si>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</si>
  <si>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</si>
  <si>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</si>
  <si>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</si>
  <si>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</si>
  <si>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</si>
  <si>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</si>
  <si>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</si>
  <si>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</si>
  <si>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</si>
  <si>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</si>
  <si>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</si>
  <si>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</si>
  <si>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</si>
  <si>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</si>
  <si>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</si>
  <si>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</si>
  <si>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</si>
  <si>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</si>
  <si>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</si>
  <si>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</si>
  <si>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</si>
  <si>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</si>
  <si>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</si>
  <si>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</si>
  <si>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</si>
  <si>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</si>
  <si>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</si>
  <si>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</si>
  <si>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</si>
  <si>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</si>
  <si>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</si>
  <si>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</si>
  <si>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</si>
  <si>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</si>
  <si>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</si>
  <si>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</si>
  <si>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</si>
  <si>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</si>
  <si>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</si>
  <si>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</si>
  <si>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</si>
  <si>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</si>
  <si>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</si>
  <si>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</si>
  <si>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</si>
  <si>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</si>
  <si>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</si>
  <si>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</si>
  <si>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</si>
  <si>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</si>
  <si>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</si>
  <si>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</si>
  <si>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</si>
  <si>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</si>
  <si>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</si>
  <si>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</si>
  <si>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</si>
  <si>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</si>
  <si>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</si>
  <si>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</si>
  <si>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</si>
  <si>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</si>
  <si>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</si>
  <si>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</si>
  <si>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</si>
  <si>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</si>
  <si>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</si>
  <si>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</si>
  <si>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</si>
  <si>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</si>
  <si>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</si>
  <si>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</si>
  <si>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</si>
  <si>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</si>
  <si>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</si>
  <si>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</si>
  <si>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</si>
  <si>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</si>
  <si>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</si>
  <si>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</si>
  <si>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</si>
  <si>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</si>
  <si>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</si>
  <si>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</si>
  <si>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</si>
  <si>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</si>
  <si>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</si>
  <si>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</si>
  <si>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</si>
  <si>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</si>
  <si>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</si>
  <si>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</si>
  <si>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</si>
  <si>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</si>
  <si>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</si>
  <si>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</si>
  <si>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</si>
  <si>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</si>
  <si>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</si>
  <si>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</si>
  <si>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</si>
  <si>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</si>
  <si>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</si>
  <si>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</si>
  <si>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</si>
  <si>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</si>
  <si>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</si>
  <si>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</si>
  <si>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</si>
  <si>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</si>
  <si>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</si>
  <si>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</si>
  <si>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</si>
  <si>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</si>
  <si>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</si>
  <si>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</si>
  <si>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</si>
  <si>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</si>
  <si>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</si>
  <si>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</si>
  <si>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</si>
  <si>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</si>
  <si>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</si>
  <si>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</si>
  <si>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</si>
  <si>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</si>
  <si>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</si>
  <si>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</si>
  <si>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</si>
  <si>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</si>
  <si>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</si>
  <si>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</si>
  <si>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</si>
  <si>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</si>
  <si>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</si>
  <si>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</si>
  <si>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</si>
  <si>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</si>
  <si>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</si>
  <si>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</si>
  <si>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</si>
  <si>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</si>
  <si>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</si>
  <si>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</si>
  <si>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</si>
  <si>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</si>
  <si>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</si>
  <si>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</si>
  <si>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</si>
  <si>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</si>
  <si>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</si>
  <si>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</si>
  <si>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</si>
  <si>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</si>
  <si>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</si>
  <si>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</si>
  <si>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</si>
  <si>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</si>
  <si>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</si>
  <si>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</si>
  <si>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</si>
  <si>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</si>
  <si>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</si>
  <si>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</si>
  <si>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</si>
  <si>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</si>
  <si>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</si>
  <si>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</si>
  <si>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</si>
  <si>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</si>
  <si>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</si>
  <si>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</si>
  <si>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</si>
  <si>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</si>
  <si>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</si>
  <si>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</si>
  <si>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</si>
  <si>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</si>
  <si>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</si>
  <si>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</si>
  <si>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</si>
  <si>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</si>
  <si>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</si>
  <si>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</si>
  <si>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</si>
  <si>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</si>
  <si>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</si>
  <si>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</si>
  <si>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</si>
  <si>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</si>
  <si>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</si>
  <si>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</si>
  <si>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</si>
  <si>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</si>
  <si>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</si>
  <si>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</si>
  <si>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</si>
  <si>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</si>
  <si>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</si>
  <si>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</si>
  <si>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</si>
  <si>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</si>
  <si>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</si>
  <si>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</si>
  <si>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</si>
  <si>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</si>
  <si>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</si>
  <si>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</si>
  <si>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</si>
  <si>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</si>
  <si>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</si>
  <si>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</si>
  <si>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</si>
  <si>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</si>
  <si>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</si>
  <si>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</si>
  <si>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</si>
  <si>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</si>
  <si>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</si>
  <si>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</si>
  <si>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</si>
  <si>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</si>
  <si>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</si>
  <si>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</si>
  <si>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</si>
  <si>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</si>
  <si>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</si>
  <si>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</si>
  <si>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</si>
  <si>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</si>
  <si>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</si>
  <si>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</si>
  <si>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</si>
  <si>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</si>
  <si>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</si>
  <si>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</si>
  <si>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</si>
  <si>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</si>
  <si>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</si>
  <si>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</si>
  <si>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</si>
  <si>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</si>
  <si>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</si>
  <si>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</si>
  <si>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</si>
  <si>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</si>
  <si>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</si>
  <si>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</si>
  <si>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</si>
  <si>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</si>
  <si>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</si>
  <si>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</si>
  <si>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</si>
  <si>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</si>
  <si>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</si>
  <si>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</si>
  <si>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</si>
  <si>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</si>
  <si>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</si>
  <si>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</si>
  <si>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</si>
  <si>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</si>
  <si>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</si>
  <si>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</si>
  <si>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</si>
  <si>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</si>
  <si>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</si>
  <si>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</si>
  <si>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</si>
  <si>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</si>
  <si>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</si>
  <si>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</si>
  <si>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</si>
  <si>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</si>
  <si>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</si>
  <si>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</si>
  <si>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</si>
  <si>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</si>
  <si>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</si>
  <si>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</si>
  <si>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</si>
  <si>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</si>
  <si>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</si>
  <si>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</si>
  <si>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</si>
  <si>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</si>
  <si>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</si>
  <si>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</si>
  <si>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</si>
  <si>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</si>
  <si>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</si>
  <si>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</si>
  <si>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</si>
  <si>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</si>
  <si>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</si>
  <si>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</si>
  <si>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</si>
  <si>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</si>
  <si>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</si>
  <si>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</si>
  <si>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</si>
  <si>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</si>
  <si>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</si>
  <si>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</si>
  <si>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</si>
  <si>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</si>
  <si>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</si>
  <si>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</si>
  <si>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</si>
  <si>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</si>
  <si>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</si>
  <si>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</si>
  <si>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</si>
  <si>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</si>
  <si>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</si>
  <si>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</si>
  <si>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</si>
  <si>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</si>
  <si>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</si>
  <si>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</si>
  <si>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</si>
  <si>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</si>
  <si>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</si>
  <si>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</si>
  <si>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</si>
  <si>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</si>
  <si>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</si>
  <si>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</si>
  <si>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</si>
  <si>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</si>
  <si>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</si>
  <si>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</si>
  <si>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</si>
  <si>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</si>
  <si>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</si>
  <si>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</si>
  <si>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</si>
  <si>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</si>
  <si>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</si>
  <si>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</si>
  <si>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</si>
  <si>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</si>
  <si>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</si>
  <si>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</si>
  <si>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</si>
  <si>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</si>
  <si>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</si>
  <si>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</si>
  <si>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</si>
  <si>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</si>
  <si>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</si>
  <si>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</si>
  <si>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</si>
  <si>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</si>
  <si>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</si>
  <si>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</si>
  <si>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</si>
  <si>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</si>
  <si>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</si>
  <si>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</si>
  <si>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</si>
  <si>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</si>
  <si>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</si>
  <si>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</si>
  <si>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</si>
  <si>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</si>
  <si>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</si>
  <si>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</si>
  <si>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</si>
  <si>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</si>
  <si>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</si>
  <si>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</si>
  <si>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</si>
  <si>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</si>
  <si>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</si>
  <si>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</si>
  <si>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</si>
  <si>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</si>
  <si>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</si>
  <si>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</si>
  <si>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</si>
  <si>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</si>
  <si>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</si>
  <si>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</si>
  <si>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</si>
  <si>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</si>
  <si>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</si>
  <si>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</si>
  <si>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</si>
  <si>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</si>
  <si>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</si>
  <si>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</si>
  <si>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</si>
  <si>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</si>
  <si>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</si>
  <si>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</si>
  <si>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</si>
  <si>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</si>
  <si>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</si>
  <si>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</si>
  <si>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</si>
  <si>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</si>
  <si>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</si>
  <si>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</si>
  <si>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</si>
  <si>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</si>
  <si>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</si>
  <si>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</si>
  <si>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</si>
  <si>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</si>
  <si>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</si>
  <si>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</si>
  <si>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</si>
  <si>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</si>
  <si>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</si>
  <si>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</si>
  <si>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</si>
  <si>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</si>
  <si>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</si>
  <si>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</si>
  <si>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</si>
  <si>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</si>
  <si>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</si>
  <si>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</si>
  <si>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</si>
  <si>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</si>
  <si>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</si>
  <si>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</si>
  <si>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</si>
  <si>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</si>
  <si>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</si>
  <si>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</si>
  <si>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</si>
  <si>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</si>
  <si>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</si>
  <si>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</si>
  <si>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</si>
  <si>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</si>
  <si>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</si>
  <si>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</si>
  <si>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</si>
  <si>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</si>
  <si>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</si>
  <si>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</si>
  <si>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</si>
  <si>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</si>
  <si>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</si>
  <si>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</si>
  <si>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</si>
  <si>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</si>
  <si>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</si>
  <si>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</si>
  <si>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</si>
  <si>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</si>
  <si>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</si>
  <si>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</si>
  <si>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</si>
  <si>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</si>
  <si>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</si>
  <si>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</si>
  <si>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</si>
  <si>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</si>
  <si>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</si>
  <si>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</si>
  <si>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</si>
  <si>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</si>
  <si>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</si>
  <si>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</si>
  <si>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</si>
  <si>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</si>
  <si>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</si>
  <si>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</si>
  <si>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</si>
  <si>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</si>
  <si>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</si>
  <si>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</si>
  <si>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</si>
  <si>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</si>
  <si>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</si>
  <si>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</si>
  <si>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</si>
  <si>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</si>
  <si>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</si>
  <si>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</si>
  <si>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</si>
  <si>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</si>
  <si>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</si>
  <si>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</si>
  <si>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</si>
  <si>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</si>
  <si>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</si>
  <si>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</si>
  <si>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</si>
  <si>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</si>
  <si>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</si>
  <si>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</si>
  <si>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</si>
  <si>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</si>
  <si>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</si>
  <si>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</si>
  <si>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</si>
  <si>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</si>
  <si>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</si>
  <si>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</si>
  <si>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</si>
  <si>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</si>
  <si>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</si>
  <si>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</si>
  <si>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</si>
  <si>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</si>
  <si>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</si>
  <si>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</si>
  <si>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</si>
  <si>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</si>
  <si>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</si>
  <si>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</si>
  <si>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</si>
  <si>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</si>
  <si>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</si>
  <si>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</si>
  <si>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</si>
  <si>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</si>
  <si>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</si>
  <si>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</si>
  <si>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</si>
  <si>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</si>
  <si>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</si>
  <si>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</si>
  <si>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</si>
  <si>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</si>
  <si>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</si>
  <si>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</si>
  <si>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</si>
  <si>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</si>
  <si>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</si>
  <si>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</si>
  <si>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</si>
  <si>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</si>
  <si>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</si>
  <si>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</si>
  <si>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</si>
  <si>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</si>
  <si>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</si>
  <si>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</si>
  <si>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</si>
  <si>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</si>
  <si>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</si>
  <si>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</si>
  <si>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</si>
  <si>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</si>
  <si>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</si>
  <si>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</si>
  <si>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</si>
  <si>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</si>
  <si>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</si>
  <si>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</si>
  <si>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</si>
  <si>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</si>
  <si>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</si>
  <si>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</si>
  <si>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</si>
  <si>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</si>
  <si>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</si>
  <si>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</si>
  <si>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</si>
  <si>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</si>
  <si>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</si>
  <si>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</si>
  <si>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</si>
  <si>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</si>
  <si>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</si>
  <si>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</si>
  <si>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</si>
  <si>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</si>
  <si>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</si>
  <si>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</si>
  <si>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</si>
  <si>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</si>
  <si>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</si>
  <si>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</si>
  <si>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</si>
  <si>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</si>
  <si>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</si>
  <si>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</si>
  <si>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</si>
  <si>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</si>
  <si>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</si>
  <si>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</si>
  <si>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</si>
  <si>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</si>
  <si>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</si>
  <si>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</si>
  <si>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</si>
  <si>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</si>
  <si>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</si>
  <si>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</si>
  <si>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</si>
  <si>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</si>
  <si>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</si>
  <si>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</si>
  <si>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</si>
  <si>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</si>
  <si>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</si>
  <si>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</si>
  <si>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</si>
  <si>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</si>
  <si>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</si>
  <si>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</si>
  <si>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</si>
  <si>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</si>
  <si>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</si>
  <si>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</si>
  <si>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</si>
  <si>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</si>
  <si>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</si>
  <si>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</si>
  <si>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</si>
  <si>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</si>
  <si>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</si>
  <si>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</si>
  <si>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</si>
  <si>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</si>
  <si>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</si>
  <si>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</si>
  <si>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</si>
  <si>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</si>
  <si>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</si>
  <si>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</si>
  <si>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</si>
  <si>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</si>
  <si>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</si>
  <si>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</si>
  <si>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</si>
  <si>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</si>
  <si>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</si>
  <si>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</si>
  <si>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</si>
  <si>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</si>
  <si>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</si>
  <si>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</si>
  <si>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</si>
  <si>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</si>
  <si>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</si>
  <si>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</si>
  <si>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</si>
  <si>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</si>
  <si>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</si>
  <si>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</si>
  <si>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</si>
  <si>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</si>
  <si>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</si>
  <si>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</si>
  <si>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</si>
  <si>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</si>
  <si>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</si>
  <si>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</si>
  <si>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</si>
  <si>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</si>
  <si>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</si>
  <si>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</si>
  <si>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</si>
  <si>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</si>
  <si>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</si>
  <si>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</si>
  <si>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</si>
  <si>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</si>
  <si>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</si>
  <si>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</si>
  <si>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</si>
  <si>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</si>
  <si>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</si>
  <si>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</si>
  <si>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</si>
  <si>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</si>
  <si>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</si>
  <si>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</si>
  <si>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</si>
  <si>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</si>
  <si>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</si>
  <si>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</si>
  <si>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</si>
  <si>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</si>
  <si>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</si>
  <si>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</si>
  <si>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</si>
  <si>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</si>
  <si>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</si>
  <si>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</si>
  <si>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</si>
  <si>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</si>
  <si>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</si>
  <si>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</si>
  <si>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</si>
  <si>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</si>
  <si>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</si>
  <si>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</si>
  <si>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</si>
  <si>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</si>
  <si>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</si>
  <si>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</si>
  <si>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</si>
  <si>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</si>
  <si>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</si>
  <si>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</si>
  <si>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</si>
  <si>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</si>
  <si>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</si>
  <si>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</si>
  <si>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</si>
  <si>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</si>
  <si>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</si>
  <si>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</si>
  <si>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</si>
  <si>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</si>
  <si>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</si>
  <si>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</si>
  <si>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</si>
  <si>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</si>
  <si>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</si>
  <si>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</si>
  <si>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</si>
  <si>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</si>
  <si>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</si>
  <si>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</si>
  <si>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</si>
  <si>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</si>
  <si>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</si>
  <si>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</si>
  <si>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</si>
  <si>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</si>
  <si>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</si>
  <si>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</si>
  <si>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</si>
  <si>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</si>
  <si>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</si>
  <si>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</si>
  <si>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</si>
  <si>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</si>
  <si>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</si>
  <si>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</si>
  <si>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</si>
  <si>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</si>
  <si>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</si>
  <si>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</si>
  <si>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</si>
  <si>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</si>
  <si>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</si>
  <si>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</si>
  <si>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</si>
  <si>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</si>
  <si>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</si>
  <si>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</si>
  <si>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</si>
  <si>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</si>
  <si>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</si>
  <si>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</si>
  <si>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</si>
  <si>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</si>
  <si>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</si>
  <si>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</si>
  <si>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</si>
  <si>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</si>
  <si>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</si>
  <si>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</si>
  <si>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</si>
  <si>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</si>
  <si>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</si>
  <si>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</si>
  <si>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</si>
  <si>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</si>
  <si>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</si>
  <si>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</si>
  <si>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</si>
  <si>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</si>
  <si>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</si>
  <si>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</si>
  <si>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</si>
  <si>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</si>
  <si>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</si>
  <si>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</si>
  <si>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</si>
  <si>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</si>
  <si>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</si>
  <si>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</si>
  <si>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</si>
  <si>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</si>
  <si>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</si>
  <si>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</si>
  <si>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</si>
  <si>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</si>
  <si>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</si>
  <si>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</si>
  <si>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</si>
  <si>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</si>
  <si>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</si>
  <si>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</si>
  <si>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</si>
  <si>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</si>
  <si>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</si>
  <si>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</si>
  <si>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</si>
  <si>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</si>
  <si>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</si>
  <si>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</si>
  <si>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</si>
  <si>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</si>
  <si>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</si>
  <si>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</si>
  <si>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</si>
  <si>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</si>
  <si>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</si>
  <si>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</si>
  <si>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</si>
  <si>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</si>
  <si>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</si>
  <si>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</si>
  <si>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</si>
  <si>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</si>
  <si>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</si>
  <si>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</si>
  <si>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</si>
  <si>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</si>
  <si>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</si>
  <si>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</si>
  <si>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</si>
  <si>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</si>
  <si>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</si>
  <si>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</si>
  <si>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</si>
  <si>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</si>
  <si>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</si>
  <si>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</si>
  <si>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</si>
  <si>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</si>
  <si>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</si>
  <si>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</si>
  <si>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</si>
  <si>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</si>
  <si>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</si>
  <si>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</si>
  <si>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</si>
  <si>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</si>
  <si>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</si>
  <si>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</si>
  <si>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</si>
  <si>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</si>
  <si>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</si>
  <si>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</si>
  <si>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</si>
  <si>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</si>
  <si>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</si>
  <si>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</si>
  <si>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</si>
  <si>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</si>
  <si>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</si>
  <si>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</si>
  <si>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</si>
  <si>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</si>
  <si>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</si>
  <si>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</si>
  <si>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</si>
  <si>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</si>
  <si>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</si>
  <si>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</si>
  <si>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</si>
  <si>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</si>
  <si>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</si>
  <si>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</si>
  <si>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</si>
  <si>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</si>
  <si>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</si>
  <si>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</si>
  <si>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</si>
  <si>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</si>
  <si>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</si>
  <si>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</si>
  <si>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</si>
  <si>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</si>
  <si>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</si>
  <si>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</si>
  <si>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</si>
  <si>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</si>
  <si>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</si>
  <si>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</si>
  <si>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</si>
  <si>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</si>
  <si>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</si>
  <si>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</si>
  <si>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</si>
  <si>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</si>
  <si>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</si>
  <si>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</si>
  <si>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</si>
  <si>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</si>
  <si>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</si>
  <si>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</si>
  <si>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</si>
  <si>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</si>
  <si>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</si>
  <si>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</si>
  <si>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</si>
  <si>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</si>
  <si>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</si>
  <si>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</si>
  <si>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</si>
  <si>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</si>
  <si>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</si>
  <si>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</si>
  <si>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</si>
  <si>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</si>
  <si>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</si>
  <si>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</si>
  <si>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</si>
  <si>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</si>
  <si>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</si>
  <si>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</si>
  <si>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</si>
  <si>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</si>
  <si>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</si>
  <si>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</si>
  <si>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</si>
  <si>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</si>
  <si>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</si>
  <si>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</si>
  <si>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</si>
  <si>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</si>
  <si>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</si>
  <si>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</si>
  <si>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</si>
  <si>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</si>
  <si>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</si>
  <si>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</si>
  <si>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</si>
  <si>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</si>
  <si>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</si>
  <si>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</si>
  <si>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</si>
  <si>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</si>
  <si>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</si>
  <si>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</si>
  <si>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</si>
  <si>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</si>
  <si>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</si>
  <si>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</si>
  <si>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</si>
  <si>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</si>
  <si>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</si>
  <si>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</si>
  <si>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</si>
  <si>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</si>
  <si>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</si>
  <si>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</si>
  <si>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</si>
  <si>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</si>
  <si>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</si>
  <si>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</si>
  <si>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</si>
  <si>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</si>
  <si>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</si>
  <si>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</si>
  <si>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</si>
  <si>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</si>
  <si>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</si>
  <si>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</si>
  <si>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</si>
  <si>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</si>
  <si>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</si>
  <si>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</si>
  <si>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</si>
  <si>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</si>
  <si>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</si>
  <si>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</si>
  <si>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</si>
  <si>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</si>
  <si>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</si>
  <si>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</si>
  <si>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</si>
  <si>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</si>
  <si>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</si>
  <si>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</si>
  <si>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</si>
  <si>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</si>
  <si>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</si>
  <si>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</si>
  <si>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</si>
  <si>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</si>
  <si>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</si>
  <si>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</si>
  <si>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</si>
  <si>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</si>
  <si>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</si>
  <si>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</si>
  <si>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</si>
  <si>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</si>
  <si>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</si>
  <si>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</si>
  <si>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</si>
  <si>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</si>
  <si>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</si>
  <si>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</si>
  <si>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</si>
  <si>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</si>
  <si>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</si>
  <si>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</si>
  <si>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</si>
  <si>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</si>
  <si>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</si>
  <si>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</si>
  <si>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</si>
  <si>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</si>
  <si>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</si>
  <si>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</si>
  <si>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</si>
  <si>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</si>
  <si>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</si>
  <si>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</si>
  <si>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</si>
  <si>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</si>
  <si>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</si>
  <si>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</si>
  <si>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</si>
  <si>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</si>
  <si>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</si>
  <si>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</si>
  <si>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</si>
  <si>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</si>
  <si>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</si>
  <si>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</si>
  <si>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</si>
  <si>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</si>
  <si>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</si>
  <si>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</si>
  <si>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</si>
  <si>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</si>
  <si>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</si>
  <si>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</si>
  <si>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</si>
  <si>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</si>
  <si>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</si>
  <si>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</si>
  <si>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</si>
  <si>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</si>
  <si>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</si>
  <si>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</si>
  <si>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</si>
  <si>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</si>
  <si>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</si>
  <si>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</si>
  <si>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</si>
  <si>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</si>
  <si>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</si>
  <si>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</si>
  <si>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</si>
  <si>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</si>
  <si>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</si>
  <si>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</si>
  <si>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</si>
  <si>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</si>
  <si>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</si>
  <si>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</si>
  <si>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</si>
  <si>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</si>
  <si>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</si>
  <si>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</si>
  <si>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</si>
  <si>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</si>
  <si>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</si>
  <si>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</si>
  <si>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</si>
  <si>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</si>
  <si>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</si>
  <si>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</si>
  <si>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</si>
  <si>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</si>
  <si>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</si>
  <si>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</si>
  <si>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</si>
  <si>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</si>
  <si>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</si>
  <si>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</si>
  <si>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</si>
  <si>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</si>
  <si>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</si>
  <si>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</si>
  <si>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</si>
  <si>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</si>
  <si>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</si>
  <si>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</si>
  <si>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</si>
  <si>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</si>
  <si>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</si>
  <si>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</si>
  <si>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</si>
  <si>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</si>
  <si>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</si>
  <si>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</si>
  <si>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</si>
  <si>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</si>
  <si>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</si>
  <si>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</si>
  <si>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</si>
  <si>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</si>
  <si>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</si>
  <si>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</si>
  <si>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</si>
  <si>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</si>
  <si>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</si>
  <si>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</si>
  <si>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</si>
  <si>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</si>
  <si>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</si>
  <si>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</si>
  <si>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</si>
  <si>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</si>
  <si>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</si>
  <si>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</si>
  <si>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</si>
  <si>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</si>
  <si>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</si>
  <si>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</si>
  <si>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</si>
  <si>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</si>
  <si>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</si>
  <si>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</si>
  <si>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</si>
  <si>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</si>
  <si>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</si>
  <si>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</si>
  <si>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</si>
  <si>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</si>
  <si>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</si>
  <si>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</si>
  <si>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</si>
  <si>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</si>
  <si>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</si>
  <si>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</si>
  <si>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</si>
  <si>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</si>
  <si>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</si>
  <si>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</si>
  <si>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</si>
  <si>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</si>
  <si>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</si>
  <si>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</si>
  <si>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</si>
  <si>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</si>
  <si>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</si>
  <si>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</si>
  <si>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</si>
  <si>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</si>
  <si>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</si>
  <si>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</si>
  <si>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</si>
  <si>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</si>
  <si>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</si>
  <si>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</si>
  <si>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</si>
  <si>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</si>
  <si>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</si>
  <si>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</si>
  <si>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</si>
  <si>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</si>
  <si>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</si>
  <si>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</si>
  <si>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</si>
  <si>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</si>
  <si>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</si>
  <si>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</si>
  <si>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</si>
  <si>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</si>
  <si>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</si>
  <si>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</si>
  <si>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</si>
  <si>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</si>
  <si>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</si>
  <si>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</si>
  <si>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</si>
  <si>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</si>
  <si>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</si>
  <si>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</si>
  <si>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</si>
  <si>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</si>
  <si>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</si>
  <si>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</si>
  <si>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</si>
  <si>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</si>
  <si>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</si>
  <si>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</si>
  <si>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</si>
  <si>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</si>
  <si>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</si>
  <si>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</si>
  <si>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</si>
  <si>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</si>
  <si>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</si>
  <si>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</si>
  <si>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</si>
  <si>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</si>
  <si>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</si>
  <si>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</si>
  <si>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</si>
  <si>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</si>
  <si>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</si>
  <si>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</si>
  <si>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</si>
  <si>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</si>
  <si>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</si>
  <si>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</si>
  <si>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</si>
  <si>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</si>
  <si>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</si>
  <si>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</si>
  <si>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</si>
  <si>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</si>
  <si>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</si>
  <si>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</si>
  <si>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</si>
  <si>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</si>
  <si>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</si>
  <si>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</si>
  <si>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</si>
  <si>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</si>
  <si>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</si>
  <si>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</si>
  <si>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</si>
  <si>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</si>
  <si>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</si>
  <si>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</si>
  <si>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</si>
  <si>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</si>
  <si>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</si>
  <si>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</si>
  <si>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</si>
  <si>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</si>
  <si>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</si>
  <si>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</si>
  <si>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</si>
  <si>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</si>
  <si>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</si>
  <si>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</si>
  <si>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</si>
  <si>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</si>
  <si>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</si>
  <si>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</si>
  <si>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</si>
  <si>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</si>
  <si>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</si>
  <si>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</si>
  <si>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</si>
  <si>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</si>
  <si>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</si>
  <si>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</si>
  <si>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</si>
  <si>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</si>
  <si>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</si>
  <si>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</si>
  <si>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</si>
  <si>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</si>
  <si>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</si>
  <si>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</si>
  <si>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</si>
  <si>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</si>
  <si>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</si>
  <si>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</si>
  <si>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</si>
  <si>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</si>
  <si>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</si>
  <si>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</si>
  <si>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</si>
  <si>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</si>
  <si>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</si>
  <si>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</si>
  <si>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</si>
  <si>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</si>
  <si>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</si>
  <si>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</si>
  <si>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</si>
  <si>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</si>
  <si>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</si>
  <si>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</si>
  <si>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</si>
  <si>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</si>
  <si>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</si>
  <si>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</si>
  <si>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</si>
  <si>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</si>
  <si>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</si>
  <si>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</si>
  <si>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</si>
  <si>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</si>
  <si>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</si>
  <si>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</si>
  <si>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</si>
  <si>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</si>
  <si>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</si>
  <si>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</si>
  <si>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</si>
  <si>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</si>
  <si>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</si>
  <si>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</si>
  <si>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</si>
  <si>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</si>
  <si>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</si>
  <si>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</si>
  <si>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</si>
  <si>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</si>
  <si>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</si>
  <si>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</si>
  <si>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</si>
  <si>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</si>
  <si>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</si>
  <si>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</si>
  <si>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</si>
  <si>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</si>
  <si>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</si>
  <si>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</si>
  <si>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</si>
  <si>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</si>
  <si>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</si>
  <si>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</si>
  <si>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</si>
  <si>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</si>
  <si>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</si>
  <si>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</si>
  <si>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</si>
  <si>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</si>
  <si>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</si>
  <si>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</si>
  <si>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</si>
  <si>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</si>
  <si>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</si>
  <si>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</si>
  <si>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</si>
  <si>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</si>
  <si>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</si>
  <si>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</si>
  <si>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</si>
  <si>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</si>
  <si>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</si>
  <si>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</si>
  <si>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</si>
  <si>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</si>
  <si>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</si>
  <si>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</si>
  <si>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</si>
  <si>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</si>
  <si>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</si>
  <si>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</si>
  <si>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</si>
  <si>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</si>
  <si>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</si>
  <si>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</si>
  <si>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</si>
  <si>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</si>
  <si>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</si>
  <si>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</si>
  <si>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</si>
  <si>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</si>
  <si>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</si>
  <si>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</si>
  <si>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</si>
  <si>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</si>
  <si>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</si>
  <si>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</si>
  <si>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</si>
  <si>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</si>
  <si>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</si>
  <si>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</si>
  <si>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</si>
  <si>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</si>
  <si>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</si>
  <si>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</si>
  <si>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</si>
  <si>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</si>
  <si>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</si>
  <si>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</si>
  <si>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</si>
  <si>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</si>
  <si>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</si>
  <si>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</si>
  <si>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</si>
  <si>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</si>
  <si>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</si>
  <si>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</si>
  <si>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</si>
  <si>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</si>
  <si>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</si>
  <si>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</si>
  <si>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</si>
  <si>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</si>
  <si>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</si>
  <si>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</si>
  <si>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</si>
  <si>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</si>
  <si>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</si>
  <si>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</si>
  <si>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</si>
  <si>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</si>
  <si>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</si>
  <si>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</si>
  <si>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</si>
  <si>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</si>
  <si>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</si>
  <si>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</si>
  <si>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</si>
  <si>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</si>
  <si>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</si>
  <si>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</si>
  <si>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</si>
  <si>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</si>
  <si>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</si>
  <si>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</si>
  <si>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</si>
  <si>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</si>
  <si>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</si>
  <si>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</si>
  <si>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</si>
  <si>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</si>
  <si>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</si>
  <si>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</si>
  <si>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</si>
  <si>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</si>
  <si>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</si>
  <si>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</si>
  <si>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</si>
  <si>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</si>
  <si>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</si>
  <si>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</si>
  <si>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</si>
  <si>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</si>
  <si>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</si>
  <si>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</si>
  <si>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</si>
  <si>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</si>
  <si>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</si>
  <si>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</si>
  <si>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</si>
  <si>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</si>
  <si>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</si>
  <si>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</si>
  <si>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</si>
  <si>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</si>
  <si>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</si>
  <si>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</si>
  <si>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</si>
  <si>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</si>
  <si>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</si>
  <si>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</si>
  <si>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</si>
  <si>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</si>
  <si>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</si>
  <si>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</si>
  <si>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</si>
  <si>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</si>
  <si>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</si>
  <si>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</si>
  <si>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</si>
  <si>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</si>
  <si>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</si>
  <si>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</si>
  <si>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</si>
  <si>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</si>
  <si>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</si>
  <si>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</si>
  <si>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</si>
  <si>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</si>
  <si>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</si>
  <si>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</si>
  <si>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</si>
  <si>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</si>
  <si>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</si>
  <si>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</si>
  <si>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</si>
  <si>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</si>
  <si>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</si>
  <si>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</si>
  <si>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</si>
  <si>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</si>
  <si>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</si>
  <si>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</si>
  <si>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</si>
  <si>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</si>
  <si>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</si>
  <si>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</si>
  <si>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</si>
  <si>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</si>
  <si>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</si>
  <si>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</si>
  <si>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</si>
  <si>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</si>
  <si>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</si>
  <si>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</si>
  <si>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</si>
  <si>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</si>
  <si>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</si>
  <si>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</si>
  <si>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</si>
  <si>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</si>
  <si>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</si>
  <si>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</si>
  <si>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</si>
  <si>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</si>
  <si>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</si>
  <si>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</si>
  <si>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</si>
  <si>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</si>
  <si>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</si>
  <si>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</si>
  <si>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</si>
  <si>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</si>
  <si>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</si>
  <si>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</si>
  <si>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</si>
  <si>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</si>
  <si>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</si>
  <si>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</si>
  <si>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</si>
  <si>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</si>
  <si>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</si>
  <si>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</si>
  <si>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</si>
  <si>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</si>
  <si>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</si>
  <si>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</si>
  <si>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</si>
  <si>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</si>
  <si>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</si>
  <si>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</si>
  <si>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</si>
  <si>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</si>
  <si>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</si>
  <si>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</si>
  <si>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</si>
  <si>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</si>
  <si>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</si>
  <si>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</si>
  <si>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</si>
  <si>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</si>
  <si>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</si>
  <si>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</si>
  <si>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</si>
  <si>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</si>
  <si>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</si>
  <si>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</si>
  <si>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</si>
  <si>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</si>
  <si>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</si>
  <si>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</si>
  <si>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</si>
  <si>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</si>
  <si>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</si>
  <si>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</si>
  <si>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</si>
  <si>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</si>
  <si>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</si>
  <si>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</si>
  <si>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</si>
  <si>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</si>
  <si>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</si>
  <si>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</si>
  <si>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</si>
  <si>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</si>
  <si>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</si>
  <si>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</si>
  <si>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</si>
  <si>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</si>
  <si>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</si>
  <si>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</si>
  <si>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</si>
  <si>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</si>
  <si>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</si>
  <si>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</si>
  <si>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</si>
  <si>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</si>
  <si>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</si>
  <si>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</si>
  <si>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</si>
  <si>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</si>
  <si>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</si>
  <si>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</si>
  <si>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</si>
  <si>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</si>
  <si>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</si>
  <si>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</si>
  <si>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</si>
  <si>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</si>
  <si>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</si>
  <si>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</si>
  <si>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</si>
  <si>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</si>
  <si>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</si>
  <si>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</si>
  <si>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</si>
  <si>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</si>
  <si>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</si>
  <si>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</si>
  <si>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</si>
  <si>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</si>
  <si>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</si>
  <si>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</si>
  <si>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</si>
  <si>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</si>
  <si>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</si>
  <si>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</si>
  <si>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</si>
  <si>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</si>
  <si>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</si>
  <si>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</si>
  <si>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</si>
  <si>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</si>
  <si>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</si>
  <si>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</si>
  <si>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</si>
  <si>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</si>
  <si>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</si>
  <si>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</si>
  <si>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</si>
  <si>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</si>
  <si>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</si>
  <si>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</si>
  <si>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</si>
  <si>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</si>
  <si>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</si>
  <si>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</si>
  <si>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</si>
  <si>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</si>
  <si>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</si>
  <si>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</si>
  <si>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</si>
  <si>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</si>
  <si>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</si>
  <si>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</si>
  <si>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</si>
  <si>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</si>
  <si>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</si>
  <si>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</si>
  <si>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</si>
  <si>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</si>
  <si>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</si>
  <si>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</si>
  <si>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</si>
  <si>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</si>
  <si>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</si>
  <si>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</si>
  <si>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</si>
  <si>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</si>
  <si>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</si>
  <si>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</si>
  <si>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</si>
  <si>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</si>
  <si>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</si>
  <si>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</si>
  <si>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</si>
  <si>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</si>
  <si>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</si>
  <si>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</si>
  <si>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</si>
  <si>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</si>
  <si>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</si>
  <si>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</si>
  <si>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</si>
  <si>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</si>
  <si>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</si>
  <si>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</si>
  <si>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</si>
  <si>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</si>
  <si>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</si>
  <si>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</si>
  <si>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</si>
  <si>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</si>
  <si>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</si>
  <si>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</si>
  <si>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</si>
  <si>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</si>
  <si>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</si>
  <si>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</si>
  <si>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</si>
  <si>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</si>
  <si>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</si>
  <si>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</si>
  <si>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</si>
  <si>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</si>
  <si>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</si>
  <si>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</si>
  <si>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</si>
  <si>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</si>
  <si>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</si>
  <si>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</si>
  <si>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</si>
  <si>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</si>
  <si>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</si>
  <si>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</si>
  <si>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</si>
  <si>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</si>
  <si>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</si>
  <si>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</si>
  <si>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</si>
  <si>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</si>
  <si>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</si>
  <si>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</si>
  <si>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</si>
  <si>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</si>
  <si>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</si>
  <si>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</si>
  <si>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</si>
  <si>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</si>
  <si>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</si>
  <si>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</si>
  <si>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</si>
  <si>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</si>
  <si>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</si>
  <si>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</si>
  <si>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</si>
  <si>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</si>
  <si>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</si>
  <si>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</si>
  <si>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</si>
  <si>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</si>
  <si>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</si>
  <si>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</si>
  <si>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</si>
  <si>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</si>
  <si>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</si>
  <si>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</si>
  <si>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</si>
  <si>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</si>
  <si>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</si>
  <si>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</si>
  <si>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</si>
  <si>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</si>
  <si>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</si>
  <si>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</si>
  <si>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</si>
  <si>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</si>
  <si>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</si>
  <si>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</si>
  <si>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</si>
  <si>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</si>
  <si>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</si>
  <si>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</si>
  <si>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</si>
  <si>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</si>
  <si>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</si>
  <si>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</si>
  <si>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</si>
  <si>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</si>
  <si>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</si>
  <si>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</si>
  <si>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</si>
  <si>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</si>
  <si>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</si>
  <si>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</si>
  <si>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</si>
  <si>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</si>
  <si>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</si>
  <si>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</si>
  <si>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</si>
  <si>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</si>
  <si>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</si>
  <si>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</si>
  <si>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</si>
  <si>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</si>
  <si>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</si>
  <si>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</si>
  <si>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</si>
  <si>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</si>
  <si>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</si>
  <si>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</si>
  <si>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</si>
  <si>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</si>
  <si>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</si>
  <si>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</si>
  <si>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</si>
  <si>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</si>
  <si>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</si>
  <si>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</si>
  <si>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</si>
  <si>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</si>
  <si>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</si>
  <si>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</si>
  <si>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</si>
  <si>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</si>
  <si>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</si>
  <si>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</si>
  <si>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</si>
  <si>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</si>
  <si>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</si>
  <si>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</si>
  <si>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</si>
  <si>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</si>
  <si>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</si>
  <si>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</si>
  <si>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</si>
  <si>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</si>
  <si>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</si>
  <si>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</si>
  <si>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</si>
  <si>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</si>
  <si>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</si>
  <si>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</si>
  <si>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</si>
  <si>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</si>
  <si>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</si>
  <si>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</si>
  <si>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</si>
  <si>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</si>
  <si>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</si>
  <si>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</si>
  <si>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</si>
  <si>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</si>
  <si>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</si>
  <si>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</si>
  <si>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</si>
  <si>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</si>
  <si>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</si>
  <si>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</si>
  <si>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</si>
  <si>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</si>
  <si>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</si>
  <si>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</si>
  <si>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</si>
  <si>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</si>
  <si>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</si>
  <si>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</si>
  <si>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</si>
  <si>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</si>
  <si>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</si>
  <si>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</si>
  <si>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</si>
  <si>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</si>
  <si>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</si>
  <si>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</si>
  <si>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</si>
  <si>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</si>
  <si>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</si>
  <si>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</si>
  <si>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</si>
  <si>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</si>
  <si>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</si>
  <si>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</si>
  <si>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</si>
  <si>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</si>
  <si>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</si>
  <si>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</si>
  <si>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</si>
  <si>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</si>
  <si>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</si>
  <si>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</si>
  <si>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</si>
  <si>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</si>
  <si>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</si>
  <si>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</si>
  <si>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</si>
  <si>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</si>
  <si>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</si>
  <si>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</si>
  <si>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</si>
  <si>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</si>
  <si>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</si>
  <si>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</si>
  <si>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</si>
  <si>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</si>
  <si>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</si>
  <si>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</si>
  <si>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</si>
  <si>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</si>
  <si>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</si>
  <si>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</si>
  <si>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</si>
  <si>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</si>
  <si>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</si>
  <si>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</si>
  <si>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</si>
  <si>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</si>
  <si>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</si>
  <si>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</si>
  <si>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</si>
  <si>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</si>
  <si>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</si>
  <si>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</si>
  <si>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</si>
  <si>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</si>
  <si>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</si>
  <si>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</si>
  <si>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</si>
  <si>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</si>
  <si>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</si>
  <si>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</si>
  <si>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</si>
  <si>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</si>
  <si>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</si>
  <si>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</si>
  <si>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</si>
  <si>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</si>
  <si>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</si>
  <si>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</si>
  <si>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</si>
  <si>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</si>
  <si>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</si>
  <si>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</si>
  <si>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</si>
  <si>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</si>
  <si>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</si>
  <si>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</si>
  <si>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</si>
  <si>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</si>
  <si>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</si>
  <si>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</si>
  <si>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</si>
  <si>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</si>
  <si>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</si>
  <si>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</si>
  <si>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</si>
  <si>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</si>
  <si>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</si>
  <si>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</si>
  <si>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</si>
  <si>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</si>
  <si>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</si>
  <si>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</si>
  <si>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</si>
  <si>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</si>
  <si>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</si>
  <si>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</si>
  <si>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</si>
  <si>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</si>
  <si>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</si>
  <si>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</si>
  <si>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</si>
  <si>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</si>
  <si>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</si>
  <si>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</si>
  <si>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</si>
  <si>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</si>
  <si>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</si>
  <si>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</si>
  <si>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</si>
  <si>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</si>
  <si>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</si>
  <si>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</si>
  <si>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</si>
  <si>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</si>
  <si>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</si>
  <si>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</si>
  <si>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</si>
  <si>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</si>
  <si>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</si>
  <si>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</si>
  <si>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</si>
  <si>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</si>
  <si>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</si>
  <si>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</si>
  <si>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</si>
  <si>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</si>
  <si>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</si>
  <si>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</si>
  <si>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</si>
  <si>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</si>
  <si>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</si>
  <si>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</si>
  <si>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</si>
  <si>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</si>
  <si>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</si>
  <si>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</si>
  <si>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</si>
  <si>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</si>
  <si>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</si>
  <si>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</si>
  <si>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</si>
  <si>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</si>
  <si>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</si>
  <si>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</si>
  <si>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</si>
  <si>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</si>
  <si>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</si>
  <si>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</si>
  <si>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</si>
  <si>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</si>
  <si>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</si>
  <si>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</si>
  <si>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</si>
  <si>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</si>
  <si>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</si>
  <si>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</si>
  <si>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</si>
  <si>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</si>
  <si>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</si>
  <si>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</si>
  <si>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</si>
  <si>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</si>
  <si>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</si>
  <si>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</si>
  <si>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</si>
  <si>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</si>
  <si>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</si>
  <si>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</si>
  <si>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</si>
  <si>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</si>
  <si>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</si>
  <si>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</si>
  <si>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</si>
  <si>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</si>
  <si>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</si>
  <si>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</si>
  <si>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</si>
  <si>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</si>
  <si>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</si>
  <si>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</si>
  <si>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</si>
  <si>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</si>
  <si>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</si>
  <si>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</si>
  <si>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</si>
  <si>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</si>
  <si>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</si>
  <si>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</si>
  <si>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</si>
  <si>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</si>
  <si>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</si>
  <si>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</si>
  <si>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</si>
  <si>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</si>
  <si>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</si>
  <si>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</si>
  <si>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</si>
  <si>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</si>
  <si>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</si>
  <si>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</si>
  <si>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</si>
  <si>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</si>
  <si>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</si>
  <si>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</si>
  <si>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</si>
  <si>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</si>
  <si>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</si>
  <si>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</si>
  <si>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</si>
  <si>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</si>
  <si>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</si>
  <si>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</si>
  <si>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</si>
  <si>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</si>
  <si>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</si>
  <si>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</si>
  <si>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</si>
  <si>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</si>
  <si>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</si>
  <si>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</si>
  <si>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</si>
  <si>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</si>
  <si>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</si>
  <si>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</si>
  <si>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</si>
  <si>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</si>
  <si>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</si>
  <si>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</si>
  <si>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</si>
  <si>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</si>
  <si>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</si>
  <si>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</si>
  <si>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</si>
  <si>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</si>
  <si>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</si>
  <si>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</si>
  <si>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</si>
  <si>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</si>
  <si>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</si>
  <si>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</si>
  <si>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</si>
  <si>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</si>
  <si>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</si>
  <si>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</si>
  <si>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</si>
  <si>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</si>
  <si>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</si>
  <si>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</si>
  <si>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</si>
  <si>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</si>
  <si>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</si>
  <si>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</si>
  <si>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</si>
  <si>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</si>
  <si>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</si>
  <si>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</si>
  <si>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</si>
  <si>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</si>
  <si>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</si>
  <si>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</si>
  <si>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</si>
  <si>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</si>
  <si>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</si>
  <si>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</si>
  <si>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</si>
  <si>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</si>
  <si>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</si>
  <si>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</si>
  <si>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</si>
  <si>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</si>
  <si>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</si>
  <si>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</si>
  <si>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</si>
  <si>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</si>
  <si>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</si>
  <si>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</si>
  <si>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</si>
  <si>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</si>
  <si>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</si>
  <si>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</si>
  <si>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</si>
  <si>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</si>
  <si>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</si>
  <si>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</si>
  <si>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</si>
  <si>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</si>
  <si>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</si>
  <si>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</si>
  <si>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</si>
  <si>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</si>
  <si>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</si>
  <si>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</si>
  <si>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</si>
  <si>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</si>
  <si>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</si>
  <si>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</si>
  <si>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</si>
  <si>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</si>
  <si>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</si>
  <si>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</si>
  <si>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</si>
  <si>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</si>
  <si>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</si>
  <si>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</si>
  <si>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</si>
  <si>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</si>
  <si>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</si>
  <si>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</si>
  <si>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</si>
  <si>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</si>
  <si>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</si>
  <si>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</si>
  <si>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</si>
  <si>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</si>
  <si>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</si>
  <si>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</si>
  <si>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</si>
  <si>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</si>
  <si>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</si>
  <si>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</si>
  <si>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</si>
  <si>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</si>
  <si>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</si>
  <si>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</si>
  <si>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</si>
  <si>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</si>
  <si>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</si>
  <si>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</si>
  <si>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</si>
  <si>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</si>
  <si>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</si>
  <si>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</si>
  <si>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</si>
  <si>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</si>
  <si>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</si>
  <si>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</si>
  <si>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</si>
  <si>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</si>
  <si>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</si>
  <si>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</si>
  <si>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</si>
  <si>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</si>
  <si>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</si>
  <si>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</si>
  <si>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</si>
  <si>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</si>
  <si>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</si>
  <si>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</si>
  <si>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</si>
  <si>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</si>
  <si>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</si>
  <si>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</si>
  <si>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</si>
  <si>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</si>
  <si>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</si>
  <si>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</si>
  <si>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</si>
  <si>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</si>
  <si>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</si>
  <si>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</si>
  <si>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</si>
  <si>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</si>
  <si>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</si>
  <si>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</si>
  <si>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</si>
  <si>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</si>
  <si>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</si>
  <si>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</si>
  <si>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</si>
  <si>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</si>
  <si>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</si>
  <si>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</si>
  <si>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</si>
  <si>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</si>
  <si>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</si>
  <si>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</si>
  <si>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</si>
  <si>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</si>
  <si>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</si>
  <si>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</si>
  <si>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</si>
  <si>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</si>
  <si>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</si>
  <si>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</si>
  <si>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</si>
  <si>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</si>
  <si>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</si>
  <si>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</si>
  <si>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</si>
  <si>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</si>
  <si>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</si>
  <si>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</si>
  <si>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</si>
  <si>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</si>
  <si>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</si>
  <si>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</si>
  <si>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</si>
  <si>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</si>
  <si>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</si>
  <si>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</si>
  <si>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</si>
  <si>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</si>
  <si>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</si>
  <si>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</si>
  <si>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</si>
  <si>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</si>
  <si>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</si>
  <si>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</si>
  <si>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</si>
  <si>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</si>
  <si>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</si>
  <si>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</si>
  <si>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</si>
  <si>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</si>
  <si>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</si>
  <si>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</si>
  <si>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</si>
  <si>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</si>
  <si>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</si>
  <si>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</si>
  <si>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</si>
  <si>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</si>
  <si>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</si>
  <si>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</si>
  <si>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</si>
  <si>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</si>
  <si>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</si>
  <si>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</si>
  <si>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</si>
  <si>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</si>
  <si>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</si>
  <si>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</si>
  <si>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</si>
  <si>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</si>
  <si>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</si>
  <si>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</si>
  <si>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</si>
  <si>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</si>
  <si>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</si>
  <si>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</si>
  <si>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</si>
  <si>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</si>
  <si>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</si>
  <si>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</si>
  <si>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</si>
  <si>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</si>
  <si>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</si>
  <si>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</si>
  <si>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</si>
  <si>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</si>
  <si>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</si>
  <si>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</si>
  <si>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</si>
  <si>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</si>
  <si>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</si>
  <si>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</si>
  <si>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</si>
  <si>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</si>
  <si>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</si>
  <si>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</si>
  <si>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</si>
  <si>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</si>
  <si>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</si>
  <si>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</si>
  <si>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</si>
  <si>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</si>
  <si>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</si>
  <si>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</si>
  <si>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</si>
  <si>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</si>
  <si>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</si>
  <si>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</si>
  <si>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</si>
  <si>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</si>
  <si>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</si>
  <si>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</si>
  <si>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</si>
  <si>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</si>
  <si>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</si>
  <si>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</si>
  <si>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</si>
  <si>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</si>
  <si>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</si>
  <si>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</si>
  <si>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</si>
  <si>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</si>
  <si>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</si>
  <si>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</si>
  <si>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</si>
  <si>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</si>
  <si>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</si>
  <si>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</si>
  <si>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</si>
  <si>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</si>
  <si>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</si>
  <si>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</si>
  <si>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</si>
  <si>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</si>
  <si>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</si>
  <si>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</si>
  <si>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</si>
  <si>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</si>
  <si>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</si>
  <si>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</si>
  <si>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</si>
  <si>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</si>
  <si>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</si>
  <si>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</si>
  <si>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</si>
  <si>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</si>
  <si>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</si>
  <si>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</si>
  <si>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</si>
  <si>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</si>
  <si>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</si>
  <si>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</si>
  <si>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</si>
  <si>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</si>
  <si>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</si>
  <si>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</si>
  <si>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</si>
  <si>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</si>
  <si>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</si>
  <si>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</si>
  <si>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</si>
  <si>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</si>
  <si>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</si>
  <si>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</si>
  <si>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</si>
  <si>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</si>
  <si>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</si>
  <si>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</si>
  <si>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</si>
  <si>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</si>
  <si>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</si>
  <si>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</si>
  <si>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</si>
  <si>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</si>
  <si>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</si>
  <si>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</si>
  <si>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</si>
  <si>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</si>
  <si>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</si>
  <si>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</si>
  <si>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</si>
  <si>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</si>
  <si>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</si>
  <si>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</si>
  <si>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</si>
  <si>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</si>
  <si>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</si>
  <si>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</si>
  <si>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</si>
  <si>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</si>
  <si>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</si>
  <si>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</si>
  <si>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</si>
  <si>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</si>
  <si>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</si>
  <si>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</si>
  <si>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</si>
  <si>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</si>
  <si>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</si>
  <si>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</si>
  <si>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</si>
  <si>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</si>
  <si>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</si>
  <si>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</si>
  <si>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</si>
  <si>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</si>
  <si>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</si>
  <si>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</si>
  <si>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</si>
  <si>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</si>
  <si>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</si>
  <si>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</si>
  <si>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</si>
  <si>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</si>
  <si>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</si>
  <si>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</si>
  <si>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</si>
  <si>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</si>
  <si>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</si>
  <si>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</si>
  <si>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</si>
  <si>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</si>
  <si>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</si>
  <si>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</si>
  <si>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</si>
  <si>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</si>
  <si>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</si>
  <si>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</si>
  <si>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</si>
  <si>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</si>
  <si>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</si>
  <si>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</si>
  <si>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</si>
  <si>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</si>
  <si>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</si>
  <si>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</si>
  <si>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</si>
  <si>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</si>
  <si>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</si>
  <si>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</si>
  <si>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</si>
  <si>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</si>
  <si>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</si>
  <si>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</si>
  <si>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</si>
  <si>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</si>
  <si>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</si>
  <si>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</si>
  <si>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</si>
  <si>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</si>
  <si>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</si>
  <si>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</si>
  <si>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</si>
  <si>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</si>
  <si>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</si>
  <si>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</si>
  <si>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</si>
  <si>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</si>
  <si>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</si>
  <si>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</si>
  <si>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</si>
  <si>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</si>
  <si>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</si>
  <si>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</si>
  <si>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</si>
  <si>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</si>
  <si>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</si>
  <si>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</si>
  <si>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</si>
  <si>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</si>
  <si>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</si>
  <si>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</si>
  <si>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</si>
  <si>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</si>
  <si>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</si>
  <si>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</si>
  <si>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</si>
  <si>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</si>
  <si>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</si>
  <si>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</si>
  <si>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</si>
  <si>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</si>
  <si>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</si>
  <si>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</si>
  <si>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</si>
  <si>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</si>
  <si>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</si>
  <si>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</si>
  <si>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</si>
  <si>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</si>
  <si>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</si>
  <si>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</si>
  <si>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</si>
  <si>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</si>
  <si>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</si>
  <si>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</si>
  <si>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</si>
  <si>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</si>
  <si>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</si>
  <si>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</si>
  <si>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</si>
  <si>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</si>
  <si>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</si>
  <si>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</si>
  <si>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</si>
  <si>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</si>
  <si>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</si>
  <si>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</si>
  <si>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</si>
  <si>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</si>
  <si>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</si>
  <si>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</si>
  <si>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</si>
  <si>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</si>
  <si>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</si>
  <si>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</si>
  <si>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</si>
  <si>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</si>
  <si>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</si>
  <si>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</si>
  <si>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</si>
  <si>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</si>
  <si>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</si>
  <si>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</si>
  <si>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</si>
  <si>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</si>
  <si>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</si>
  <si>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</si>
  <si>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</si>
  <si>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</si>
  <si>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</si>
  <si>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</si>
  <si>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</si>
  <si>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</si>
  <si>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</si>
  <si>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</si>
  <si>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</si>
  <si>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</si>
  <si>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</si>
  <si>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</si>
  <si>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</si>
  <si>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</si>
  <si>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</si>
  <si>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</si>
  <si>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</si>
  <si>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</si>
  <si>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</si>
  <si>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</si>
  <si>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</si>
  <si>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</si>
  <si>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</si>
  <si>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</si>
  <si>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</si>
  <si>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</si>
  <si>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</si>
  <si>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</si>
  <si>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</si>
  <si>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</si>
  <si>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</si>
  <si>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</si>
  <si>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</si>
  <si>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</si>
  <si>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</si>
  <si>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</si>
  <si>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</si>
  <si>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</si>
  <si>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</si>
  <si>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</si>
  <si>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</si>
  <si>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</si>
  <si>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</si>
  <si>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</si>
  <si>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</si>
  <si>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</si>
  <si>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</si>
  <si>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</si>
  <si>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</si>
  <si>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</si>
  <si>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</si>
  <si>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</si>
  <si>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</si>
  <si>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</si>
  <si>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</si>
  <si>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</si>
  <si>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</si>
  <si>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</si>
  <si>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</si>
  <si>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</si>
  <si>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</si>
  <si>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</si>
  <si>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</si>
  <si>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</si>
  <si>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</si>
  <si>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</si>
  <si>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</si>
  <si>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</si>
  <si>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</si>
  <si>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</si>
  <si>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</si>
  <si>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</si>
  <si>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</si>
  <si>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</si>
  <si>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</si>
  <si>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</si>
  <si>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</si>
  <si>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</si>
  <si>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</si>
  <si>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</si>
  <si>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</si>
  <si>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</si>
  <si>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</si>
  <si>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</si>
  <si>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</si>
  <si>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</si>
  <si>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</si>
  <si>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</si>
  <si>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</si>
  <si>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</si>
  <si>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</si>
  <si>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</si>
  <si>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</si>
  <si>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</si>
  <si>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</si>
  <si>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</si>
  <si>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</si>
  <si>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</si>
  <si>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</si>
  <si>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</si>
  <si>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</si>
  <si>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</si>
  <si>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</si>
  <si>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</si>
  <si>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</si>
  <si>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</si>
  <si>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</si>
  <si>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</si>
  <si>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</si>
  <si>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</si>
  <si>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</si>
  <si>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</si>
  <si>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</si>
  <si>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</si>
  <si>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</si>
  <si>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</si>
  <si>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</si>
  <si>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</si>
  <si>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</si>
  <si>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</si>
  <si>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</si>
  <si>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</si>
  <si>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</si>
  <si>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</si>
  <si>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</si>
  <si>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</si>
  <si>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</si>
  <si>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</si>
  <si>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</si>
  <si>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</si>
  <si>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</si>
  <si>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</si>
  <si>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</si>
  <si>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</si>
  <si>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</si>
  <si>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</si>
  <si>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</si>
  <si>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</si>
  <si>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</si>
  <si>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</si>
  <si>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</si>
  <si>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</si>
  <si>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</si>
  <si>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</si>
  <si>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</si>
  <si>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</si>
  <si>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</si>
  <si>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</si>
  <si>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</si>
  <si>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</si>
  <si>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</si>
  <si>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</si>
  <si>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</si>
  <si>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</si>
  <si>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</si>
  <si>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</si>
  <si>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</si>
  <si>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</si>
  <si>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</si>
  <si>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</si>
  <si>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</si>
  <si>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</si>
  <si>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</si>
  <si>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</si>
  <si>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</si>
  <si>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</si>
  <si>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</si>
  <si>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</si>
  <si>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</si>
  <si>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</si>
  <si>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</si>
  <si>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</si>
  <si>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</si>
  <si>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</si>
  <si>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</si>
  <si>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</si>
  <si>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</si>
  <si>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</si>
  <si>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</si>
  <si>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</si>
  <si>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</si>
  <si>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</si>
  <si>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</si>
  <si>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</si>
  <si>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</si>
  <si>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</si>
  <si>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</si>
  <si>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</si>
  <si>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</si>
  <si>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</si>
  <si>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</si>
  <si>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</si>
  <si>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</si>
  <si>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</si>
  <si>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</si>
  <si>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</si>
  <si>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</si>
  <si>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</si>
  <si>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</si>
  <si>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</si>
  <si>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</si>
  <si>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</si>
  <si>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</si>
  <si>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</si>
  <si>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</si>
  <si>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</si>
  <si>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</si>
  <si>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</si>
  <si>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</si>
  <si>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</si>
  <si>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</si>
  <si>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</si>
  <si>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</si>
  <si>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</si>
  <si>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</si>
  <si>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</si>
  <si>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</si>
  <si>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</si>
  <si>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</si>
  <si>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</si>
  <si>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</si>
  <si>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</si>
  <si>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</si>
  <si>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</si>
  <si>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</si>
  <si>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</si>
  <si>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</si>
  <si>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</si>
  <si>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</si>
  <si>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</si>
  <si>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</si>
  <si>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</si>
  <si>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</si>
  <si>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</si>
  <si>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</si>
  <si>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</si>
  <si>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</si>
  <si>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</si>
  <si>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</si>
  <si>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</si>
  <si>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</si>
  <si>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</si>
  <si>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</si>
  <si>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</si>
  <si>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</si>
  <si>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</si>
  <si>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</si>
  <si>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</si>
  <si>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</si>
  <si>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</si>
  <si>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</si>
  <si>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</si>
  <si>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</si>
  <si>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</si>
  <si>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</si>
  <si>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</si>
  <si>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</si>
  <si>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</si>
  <si>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</si>
  <si>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</si>
  <si>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</si>
  <si>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</si>
  <si>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</si>
  <si>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</si>
  <si>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</si>
  <si>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</si>
  <si>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</si>
  <si>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</si>
  <si>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</si>
  <si>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</si>
  <si>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</si>
  <si>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</si>
  <si>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</si>
  <si>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</si>
  <si>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</si>
  <si>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</si>
  <si>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</si>
  <si>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</si>
  <si>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</si>
  <si>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</si>
  <si>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</si>
  <si>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</si>
  <si>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</si>
  <si>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</si>
  <si>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</si>
  <si>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</si>
  <si>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</si>
  <si>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</si>
  <si>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</si>
  <si>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</si>
  <si>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</si>
  <si>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</si>
  <si>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</si>
  <si>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</si>
  <si>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</si>
  <si>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</si>
  <si>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</si>
  <si>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</si>
  <si>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</si>
  <si>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</si>
  <si>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</si>
  <si>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</si>
  <si>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</si>
  <si>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</si>
  <si>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</si>
  <si>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</si>
  <si>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</si>
  <si>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</si>
  <si>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</si>
  <si>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</si>
  <si>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</si>
  <si>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</si>
  <si>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</si>
  <si>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</si>
  <si>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</si>
  <si>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</si>
  <si>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</si>
  <si>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</si>
  <si>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</si>
  <si>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</si>
  <si>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</si>
  <si>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</si>
  <si>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</si>
  <si>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</si>
  <si>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</si>
  <si>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</si>
  <si>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</si>
  <si>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</si>
  <si>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</si>
  <si>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</si>
  <si>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</si>
  <si>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</si>
  <si>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</si>
  <si>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</si>
  <si>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</si>
  <si>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</si>
  <si>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</si>
  <si>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</si>
  <si>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</si>
  <si>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</si>
  <si>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</si>
  <si>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</si>
  <si>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</si>
  <si>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</si>
  <si>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</si>
  <si>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</si>
  <si>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</si>
  <si>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</si>
  <si>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</si>
  <si>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</si>
  <si>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</si>
  <si>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</si>
  <si>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</si>
  <si>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</si>
  <si>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</si>
  <si>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</si>
  <si>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</si>
  <si>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</si>
  <si>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</si>
  <si>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</si>
  <si>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</si>
  <si>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</si>
  <si>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</si>
  <si>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</si>
  <si>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</si>
  <si>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</si>
  <si>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</si>
  <si>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</si>
  <si>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</si>
  <si>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</si>
  <si>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</si>
  <si>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</si>
  <si>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</si>
  <si>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</si>
  <si>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</si>
  <si>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</si>
  <si>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</si>
  <si>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</si>
  <si>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</si>
  <si>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</si>
  <si>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</si>
  <si>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</si>
  <si>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</si>
  <si>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</si>
  <si>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</si>
  <si>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</si>
  <si>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</si>
  <si>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</si>
  <si>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</si>
  <si>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</si>
  <si>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</si>
  <si>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</si>
  <si>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</si>
  <si>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</si>
  <si>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</si>
  <si>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</si>
  <si>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</si>
  <si>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</si>
  <si>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</si>
  <si>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</si>
  <si>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</si>
  <si>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</si>
  <si>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</si>
  <si>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</si>
  <si>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</si>
  <si>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</si>
  <si>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</si>
  <si>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</si>
  <si>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</si>
  <si>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</si>
  <si>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</si>
  <si>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</si>
  <si>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</si>
  <si>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</si>
  <si>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</si>
  <si>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</si>
  <si>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</si>
  <si>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</si>
  <si>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</si>
  <si>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</si>
  <si>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</si>
  <si>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</si>
  <si>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</si>
  <si>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</si>
  <si>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</si>
  <si>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</si>
  <si>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</si>
  <si>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</si>
  <si>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</si>
  <si>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</si>
  <si>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</si>
  <si>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</si>
  <si>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</si>
  <si>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</si>
  <si>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</si>
  <si>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</si>
  <si>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</si>
  <si>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</si>
  <si>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</si>
  <si>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</si>
  <si>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</si>
  <si>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</si>
  <si>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</si>
  <si>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</si>
  <si>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</si>
  <si>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</si>
  <si>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</si>
  <si>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</si>
  <si>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</si>
  <si>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</si>
  <si>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</si>
  <si>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</si>
  <si>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</si>
  <si>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</si>
  <si>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</si>
  <si>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</si>
  <si>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</si>
  <si>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</si>
  <si>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</si>
  <si>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</si>
  <si>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</si>
  <si>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</si>
  <si>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</si>
  <si>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</si>
  <si>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</si>
  <si>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</si>
  <si>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</si>
  <si>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</si>
  <si>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</si>
  <si>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</si>
  <si>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</si>
  <si>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</si>
  <si>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</si>
  <si>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</si>
  <si>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</si>
  <si>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</si>
  <si>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</si>
  <si>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</si>
  <si>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</si>
  <si>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</si>
  <si>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</si>
  <si>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</si>
  <si>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</si>
  <si>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</si>
  <si>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</si>
  <si>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</si>
  <si>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</si>
  <si>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</si>
  <si>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</si>
  <si>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</si>
  <si>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</si>
  <si>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</si>
  <si>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</si>
  <si>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</si>
  <si>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</si>
  <si>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</si>
  <si>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</si>
  <si>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</si>
  <si>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</si>
  <si>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</si>
  <si>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</si>
  <si>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</si>
  <si>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</si>
  <si>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</si>
  <si>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</si>
  <si>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</si>
  <si>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</si>
  <si>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</si>
  <si>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</si>
  <si>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</si>
  <si>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</si>
  <si>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</si>
  <si>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</si>
  <si>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</si>
  <si>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</si>
  <si>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</si>
  <si>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</si>
  <si>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</si>
  <si>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</si>
  <si>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</si>
  <si>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</si>
  <si>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</si>
  <si>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</si>
  <si>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</si>
  <si>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</si>
  <si>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</si>
  <si>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</si>
  <si>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</si>
  <si>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</si>
  <si>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</si>
  <si>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</si>
  <si>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</si>
  <si>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</si>
  <si>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</si>
  <si>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</si>
  <si>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</si>
  <si>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</si>
  <si>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</si>
  <si>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</si>
  <si>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</si>
  <si>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</si>
  <si>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</si>
  <si>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</si>
  <si>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</si>
  <si>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</si>
  <si>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</si>
  <si>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</si>
  <si>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</si>
  <si>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</si>
  <si>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</si>
  <si>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</si>
  <si>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</si>
  <si>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</si>
  <si>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</si>
  <si>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</si>
  <si>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</si>
  <si>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</si>
  <si>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</si>
  <si>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</si>
  <si>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</si>
  <si>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</si>
  <si>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</si>
  <si>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</si>
  <si>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</si>
  <si>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</si>
  <si>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</si>
  <si>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</si>
  <si>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</si>
  <si>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</si>
  <si>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</si>
  <si>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</si>
  <si>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</si>
  <si>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</si>
  <si>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</si>
  <si>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</si>
  <si>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</si>
  <si>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</si>
  <si>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</si>
  <si>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</si>
  <si>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</si>
  <si>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</si>
  <si>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</si>
  <si>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</si>
  <si>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</si>
  <si>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</si>
  <si>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</si>
  <si>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</si>
  <si>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</si>
  <si>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</si>
  <si>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</si>
  <si>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</si>
  <si>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</si>
  <si>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</si>
  <si>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</si>
  <si>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</si>
  <si>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</si>
  <si>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</si>
  <si>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</si>
  <si>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</si>
  <si>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</si>
  <si>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</si>
  <si>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</si>
  <si>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</si>
  <si>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</si>
  <si>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</si>
  <si>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</si>
  <si>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</si>
  <si>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</si>
  <si>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</si>
  <si>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</si>
  <si>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</si>
  <si>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</si>
  <si>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</si>
  <si>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</si>
  <si>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</si>
  <si>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</si>
  <si>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</si>
  <si>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</si>
  <si>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</si>
  <si>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</si>
  <si>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</si>
  <si>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</si>
  <si>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</si>
  <si>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</si>
  <si>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</si>
  <si>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</si>
  <si>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</si>
  <si>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</si>
  <si>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</si>
  <si>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</si>
  <si>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</si>
  <si>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</si>
  <si>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</si>
  <si>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</si>
  <si>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</si>
  <si>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</si>
  <si>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</si>
  <si>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</si>
  <si>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</si>
  <si>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</si>
  <si>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</si>
  <si>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</si>
  <si>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</si>
  <si>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</si>
  <si>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</si>
  <si>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</si>
  <si>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</si>
  <si>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</si>
  <si>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</si>
  <si>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</si>
  <si>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</si>
  <si>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</si>
  <si>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</si>
  <si>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</si>
  <si>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</si>
  <si>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</si>
  <si>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</si>
  <si>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</si>
  <si>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</si>
  <si>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</si>
  <si>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</si>
  <si>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</si>
  <si>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</si>
  <si>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</si>
  <si>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</si>
  <si>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</si>
  <si>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</si>
  <si>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</si>
  <si>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</si>
  <si>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</si>
  <si>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</si>
  <si>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</si>
  <si>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</si>
  <si>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</si>
  <si>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</si>
  <si>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</si>
  <si>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</si>
  <si>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</si>
  <si>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</si>
  <si>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</si>
  <si>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</si>
  <si>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</si>
  <si>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</si>
  <si>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</si>
  <si>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</si>
  <si>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</si>
  <si>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</si>
  <si>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</si>
  <si>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</si>
  <si>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</si>
  <si>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</si>
  <si>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</si>
  <si>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</si>
  <si>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</si>
  <si>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</si>
  <si>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</si>
  <si>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</si>
  <si>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</si>
  <si>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</si>
  <si>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</si>
  <si>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</si>
  <si>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</si>
  <si>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</si>
  <si>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</si>
  <si>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</si>
  <si>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</si>
  <si>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</si>
  <si>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</si>
  <si>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</si>
  <si>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</si>
  <si>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</si>
  <si>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</si>
  <si>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</si>
  <si>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</si>
  <si>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</si>
  <si>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</si>
  <si>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</si>
  <si>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</si>
  <si>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</si>
  <si>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</si>
  <si>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</si>
  <si>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</si>
  <si>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</si>
  <si>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</si>
  <si>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</si>
  <si>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</si>
  <si>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</si>
  <si>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</si>
  <si>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</si>
  <si>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</si>
  <si>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</si>
  <si>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</si>
  <si>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</si>
  <si>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</si>
  <si>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</si>
  <si>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</si>
  <si>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</si>
  <si>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</si>
  <si>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</si>
  <si>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</si>
  <si>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</si>
  <si>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</si>
  <si>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</si>
  <si>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</si>
  <si>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</si>
  <si>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</si>
  <si>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</si>
  <si>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</si>
  <si>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</si>
  <si>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</si>
  <si>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</si>
  <si>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</si>
  <si>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</si>
  <si>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</si>
  <si>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</si>
  <si>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</si>
  <si>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</si>
  <si>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</si>
  <si>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</si>
  <si>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</si>
  <si>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</si>
  <si>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</si>
  <si>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</si>
  <si>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</si>
  <si>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</si>
  <si>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</si>
  <si>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</si>
  <si>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</si>
  <si>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</si>
  <si>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</si>
  <si>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</si>
  <si>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</si>
  <si>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</si>
  <si>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</si>
  <si>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</si>
  <si>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</si>
  <si>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</si>
  <si>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</si>
  <si>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</si>
  <si>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</si>
  <si>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</si>
  <si>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</si>
  <si>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</si>
  <si>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</si>
  <si>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</si>
  <si>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</si>
  <si>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</si>
  <si>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</si>
  <si>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</si>
  <si>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</si>
  <si>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</si>
  <si>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</si>
  <si>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</si>
  <si>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</si>
  <si>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</si>
  <si>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</si>
  <si>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</si>
  <si>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</si>
  <si>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</si>
  <si>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</si>
  <si>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</si>
  <si>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</si>
  <si>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</si>
  <si>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</si>
  <si>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</si>
  <si>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</si>
  <si>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</si>
  <si>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</si>
  <si>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</si>
  <si>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</si>
  <si>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</si>
  <si>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</si>
  <si>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</si>
  <si>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</si>
  <si>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</si>
  <si>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</si>
  <si>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</si>
  <si>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</si>
  <si>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</si>
  <si>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</si>
  <si>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</si>
  <si>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</si>
  <si>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</si>
  <si>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</si>
  <si>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</si>
  <si>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</si>
  <si>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</si>
  <si>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</si>
  <si>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</si>
  <si>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</si>
  <si>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</si>
  <si>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</si>
  <si>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</si>
  <si>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</si>
  <si>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</si>
  <si>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</si>
  <si>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</si>
  <si>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</si>
  <si>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</si>
  <si>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</si>
  <si>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</si>
  <si>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</si>
  <si>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</si>
  <si>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</si>
  <si>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</si>
  <si>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</si>
  <si>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</si>
  <si>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</si>
  <si>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</si>
  <si>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</si>
  <si>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</si>
  <si>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</si>
  <si>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</si>
  <si>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</si>
  <si>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</si>
  <si>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</si>
  <si>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</si>
  <si>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</si>
  <si>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</si>
  <si>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</si>
  <si>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</si>
  <si>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</si>
  <si>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</si>
  <si>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</si>
  <si>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</si>
  <si>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</si>
  <si>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</si>
  <si>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</si>
  <si>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</si>
  <si>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</si>
  <si>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</si>
  <si>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</si>
  <si>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</si>
  <si>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</si>
  <si>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</si>
  <si>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</si>
  <si>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</si>
  <si>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</si>
  <si>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</si>
  <si>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</si>
  <si>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</si>
  <si>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</si>
  <si>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</si>
  <si>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</si>
  <si>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</si>
  <si>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</si>
  <si>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</si>
  <si>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</si>
  <si>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</si>
  <si>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</si>
  <si>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</si>
  <si>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</si>
  <si>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</si>
  <si>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</si>
  <si>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</si>
  <si>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</si>
  <si>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</si>
  <si>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</si>
  <si>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</si>
  <si>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</si>
  <si>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</si>
  <si>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</si>
  <si>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</si>
  <si>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</si>
  <si>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</si>
  <si>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</si>
  <si>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</si>
  <si>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</si>
  <si>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</si>
  <si>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</si>
  <si>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</si>
  <si>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</si>
  <si>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</si>
  <si>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</si>
  <si>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</si>
  <si>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</si>
  <si>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</si>
  <si>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</si>
  <si>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</si>
  <si>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</si>
  <si>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</si>
  <si>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</si>
  <si>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</si>
  <si>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</si>
  <si>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</si>
  <si>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</si>
  <si>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</si>
  <si>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</si>
  <si>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</si>
  <si>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</si>
  <si>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</si>
  <si>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</si>
  <si>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</si>
  <si>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</si>
  <si>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</si>
  <si>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</si>
  <si>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</si>
  <si>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</si>
  <si>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</si>
  <si>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</si>
  <si>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</si>
  <si>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</si>
  <si>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</si>
  <si>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</si>
  <si>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</si>
  <si>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</si>
  <si>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</si>
  <si>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</si>
  <si>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</si>
  <si>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</si>
  <si>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</si>
  <si>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</si>
  <si>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</si>
  <si>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</si>
  <si>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</si>
  <si>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</si>
  <si>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</si>
  <si>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</si>
  <si>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</si>
  <si>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</si>
  <si>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</si>
  <si>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</si>
  <si>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</si>
  <si>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</si>
  <si>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</si>
  <si>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</si>
  <si>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</si>
  <si>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</si>
  <si>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</si>
  <si>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</si>
  <si>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</si>
  <si>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</si>
  <si>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</si>
  <si>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</si>
  <si>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</si>
  <si>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</si>
  <si>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</si>
  <si>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</si>
  <si>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</si>
  <si>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</si>
  <si>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</si>
  <si>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</si>
  <si>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</si>
  <si>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</si>
  <si>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</si>
  <si>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</si>
  <si>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</si>
  <si>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</si>
  <si>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</si>
  <si>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</si>
  <si>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</si>
  <si>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</si>
  <si>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</si>
  <si>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</si>
  <si>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</si>
  <si>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</si>
  <si>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</si>
  <si>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</si>
  <si>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</si>
  <si>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</si>
  <si>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</si>
  <si>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</si>
  <si>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</si>
  <si>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</si>
  <si>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</si>
  <si>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</si>
  <si>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</si>
  <si>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</si>
  <si>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</si>
  <si>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</si>
  <si>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</si>
  <si>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</si>
  <si>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</si>
  <si>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</si>
  <si>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</si>
  <si>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</si>
  <si>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</si>
  <si>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</si>
  <si>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</si>
  <si>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</si>
  <si>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</si>
  <si>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</si>
  <si>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</si>
  <si>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</si>
  <si>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</si>
  <si>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</si>
  <si>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</si>
  <si>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</si>
  <si>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</si>
  <si>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</si>
  <si>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</si>
  <si>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</si>
  <si>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</si>
  <si>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</si>
  <si>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</si>
  <si>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</si>
  <si>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</si>
  <si>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</si>
  <si>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</si>
  <si>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</si>
  <si>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</si>
  <si>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</si>
  <si>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</si>
  <si>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</si>
  <si>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</si>
  <si>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</si>
  <si>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</si>
  <si>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</si>
  <si>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</si>
  <si>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</si>
  <si>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</si>
  <si>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</si>
  <si>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</si>
  <si>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</si>
  <si>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</si>
  <si>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</si>
  <si>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</si>
  <si>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</si>
  <si>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</si>
  <si>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</si>
  <si>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</si>
  <si>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</si>
  <si>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</si>
  <si>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</si>
  <si>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</si>
  <si>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</si>
  <si>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</si>
  <si>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</si>
  <si>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</si>
  <si>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</si>
  <si>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</si>
  <si>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</si>
  <si>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</si>
  <si>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</si>
  <si>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</si>
  <si>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</si>
  <si>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</si>
  <si>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</si>
  <si>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</si>
  <si>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</si>
  <si>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</si>
  <si>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</si>
  <si>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</si>
  <si>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</si>
  <si>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</si>
  <si>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</si>
  <si>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</si>
  <si>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</si>
  <si>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</si>
  <si>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</si>
  <si>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</si>
  <si>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</si>
  <si>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</si>
  <si>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</si>
  <si>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</si>
  <si>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</si>
  <si>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</si>
  <si>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</si>
  <si>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</si>
  <si>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</si>
  <si>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</si>
  <si>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</si>
  <si>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</si>
  <si>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</si>
  <si>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</si>
  <si>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</si>
  <si>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</si>
  <si>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</si>
  <si>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</si>
  <si>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</si>
  <si>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</si>
  <si>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</si>
  <si>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</si>
  <si>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</si>
  <si>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</si>
  <si>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</si>
  <si>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</si>
  <si>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</si>
  <si>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</si>
  <si>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</si>
  <si>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</si>
  <si>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</si>
  <si>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</si>
  <si>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</si>
  <si>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</si>
  <si>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</si>
  <si>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</si>
  <si>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</si>
  <si>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</si>
  <si>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</si>
  <si>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</si>
  <si>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</si>
  <si>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</si>
  <si>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</si>
  <si>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</si>
  <si>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</si>
  <si>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</si>
  <si>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</si>
  <si>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</si>
  <si>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</si>
  <si>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</si>
  <si>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</si>
  <si>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</si>
  <si>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</si>
  <si>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</si>
  <si>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</si>
  <si>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</si>
  <si>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</si>
  <si>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</si>
  <si>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</si>
  <si>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</si>
  <si>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</si>
  <si>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</si>
  <si>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</si>
  <si>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</si>
  <si>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</si>
  <si>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</si>
  <si>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</si>
  <si>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</si>
  <si>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</si>
  <si>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</si>
  <si>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</si>
  <si>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</si>
  <si>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</si>
  <si>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</si>
  <si>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</si>
  <si>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</si>
  <si>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</si>
  <si>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</si>
  <si>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</si>
  <si>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</si>
  <si>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</si>
  <si>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</si>
  <si>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</si>
  <si>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</si>
  <si>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</si>
  <si>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</si>
  <si>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</si>
  <si>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</si>
  <si>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</si>
  <si>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</si>
  <si>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</si>
  <si>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</si>
  <si>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</si>
  <si>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</si>
  <si>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</si>
  <si>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</si>
  <si>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</si>
  <si>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</si>
  <si>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</si>
  <si>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</si>
  <si>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</si>
  <si>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</si>
  <si>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</si>
  <si>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</si>
  <si>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</si>
  <si>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</si>
  <si>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</si>
  <si>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</si>
  <si>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</si>
  <si>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</si>
  <si>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</si>
  <si>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</si>
  <si>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</si>
  <si>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</si>
  <si>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</si>
  <si>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</si>
  <si>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</si>
  <si>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</si>
  <si>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</si>
  <si>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</si>
  <si>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</si>
  <si>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</si>
  <si>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</si>
  <si>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</si>
  <si>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</si>
  <si>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</si>
  <si>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</si>
  <si>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</si>
  <si>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</si>
  <si>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</si>
  <si>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</si>
  <si>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</si>
  <si>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</si>
  <si>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</si>
  <si>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</si>
  <si>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</si>
  <si>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</si>
  <si>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</si>
  <si>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</si>
  <si>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</si>
  <si>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</si>
  <si>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</si>
  <si>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</si>
  <si>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</si>
  <si>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</si>
  <si>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</si>
  <si>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</si>
  <si>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</si>
  <si>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</si>
  <si>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</si>
  <si>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</si>
  <si>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</si>
  <si>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</si>
  <si>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</si>
  <si>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</si>
  <si>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</si>
  <si>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</si>
  <si>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</si>
  <si>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</si>
  <si>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</si>
  <si>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</si>
  <si>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</si>
  <si>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</si>
  <si>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</si>
  <si>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</si>
  <si>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</si>
  <si>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</si>
  <si>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</si>
  <si>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</si>
  <si>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</si>
  <si>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</si>
  <si>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</si>
  <si>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</si>
  <si>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</si>
  <si>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</si>
  <si>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</si>
  <si>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</si>
  <si>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</si>
  <si>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</si>
  <si>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</si>
  <si>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</si>
  <si>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</si>
  <si>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</si>
  <si>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</si>
  <si>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</si>
  <si>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</si>
  <si>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</si>
  <si>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</si>
  <si>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</si>
  <si>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</si>
  <si>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</si>
  <si>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</si>
  <si>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</si>
  <si>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</si>
  <si>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</si>
  <si>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</si>
  <si>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</si>
  <si>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</si>
  <si>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</si>
  <si>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</si>
  <si>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</si>
  <si>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</si>
  <si>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</si>
  <si>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</si>
  <si>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</si>
  <si>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</si>
  <si>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</si>
  <si>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</si>
  <si>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</si>
  <si>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</si>
  <si>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</si>
  <si>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</si>
  <si>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</si>
  <si>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</si>
  <si>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</si>
  <si>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</si>
  <si>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</si>
  <si>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</si>
  <si>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</si>
  <si>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</si>
  <si>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</si>
  <si>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</si>
  <si>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</si>
  <si>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</si>
  <si>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</si>
  <si>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</si>
  <si>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</si>
  <si>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</si>
  <si>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</si>
  <si>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</si>
  <si>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</si>
  <si>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</si>
  <si>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</si>
  <si>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</si>
  <si>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</si>
  <si>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</si>
  <si>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</si>
  <si>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</si>
  <si>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</si>
  <si>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</si>
  <si>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</si>
  <si>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</si>
  <si>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</si>
  <si>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</si>
  <si>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</si>
  <si>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</si>
  <si>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</si>
  <si>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</si>
  <si>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</si>
  <si>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</si>
  <si>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</si>
  <si>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</si>
  <si>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</si>
  <si>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</si>
  <si>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</si>
  <si>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</si>
  <si>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</si>
  <si>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</si>
  <si>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</si>
  <si>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</si>
  <si>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</si>
  <si>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</si>
  <si>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</si>
  <si>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</si>
  <si>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</si>
  <si>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</si>
  <si>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</si>
  <si>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</si>
  <si>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</si>
  <si>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</si>
  <si>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</si>
  <si>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</si>
  <si>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</si>
  <si>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</si>
  <si>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</si>
  <si>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</si>
  <si>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</si>
  <si>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</si>
  <si>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</si>
  <si>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</si>
  <si>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</si>
  <si>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</si>
  <si>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</si>
  <si>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</si>
  <si>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</si>
  <si>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</si>
  <si>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</si>
  <si>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</si>
  <si>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</si>
  <si>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</si>
  <si>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</si>
  <si>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</si>
  <si>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</si>
  <si>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</si>
  <si>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</si>
  <si>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</si>
  <si>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</si>
  <si>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</si>
  <si>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</si>
  <si>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</si>
  <si>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</si>
  <si>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</si>
  <si>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</si>
  <si>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</si>
  <si>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</si>
  <si>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</si>
  <si>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</si>
  <si>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</si>
  <si>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</si>
  <si>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</si>
  <si>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</si>
  <si>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</si>
  <si>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</si>
  <si>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</si>
  <si>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</si>
  <si>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</si>
  <si>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</si>
  <si>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</si>
  <si>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</si>
  <si>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</si>
  <si>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</si>
  <si>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</si>
  <si>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</si>
  <si>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</si>
  <si>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</si>
  <si>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</si>
  <si>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</si>
  <si>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</si>
  <si>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</si>
  <si>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</si>
  <si>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</si>
  <si>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</si>
  <si>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</si>
  <si>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</si>
  <si>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</si>
  <si>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</si>
  <si>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</si>
  <si>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</si>
  <si>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</si>
  <si>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</si>
  <si>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</si>
  <si>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</si>
  <si>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</si>
  <si>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</si>
  <si>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</si>
  <si>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</si>
  <si>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</si>
  <si>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</si>
  <si>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</si>
  <si>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</si>
  <si>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</si>
  <si>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</si>
  <si>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</si>
  <si>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</si>
  <si>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</si>
  <si>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</si>
  <si>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</si>
  <si>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</si>
  <si>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</si>
  <si>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</si>
  <si>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</si>
  <si>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</si>
  <si>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</si>
  <si>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</si>
  <si>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</si>
  <si>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</si>
  <si>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</si>
  <si>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</si>
  <si>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</si>
  <si>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</si>
  <si>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</si>
  <si>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</si>
  <si>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</si>
  <si>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</si>
  <si>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</si>
  <si>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</si>
  <si>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</si>
  <si>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</si>
  <si>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</si>
  <si>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</si>
  <si>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</si>
  <si>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</si>
  <si>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</si>
  <si>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</si>
  <si>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</si>
  <si>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</si>
  <si>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</si>
  <si>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</si>
  <si>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</si>
  <si>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</si>
  <si>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</si>
  <si>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</si>
  <si>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</si>
  <si>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</si>
  <si>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</si>
  <si>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</si>
  <si>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</si>
  <si>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</si>
  <si>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</si>
  <si>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</si>
  <si>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</si>
  <si>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</si>
  <si>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</si>
  <si>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</si>
  <si>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</si>
  <si>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</si>
  <si>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</si>
  <si>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</si>
  <si>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</si>
  <si>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</si>
  <si>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</si>
  <si>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</si>
  <si>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</si>
  <si>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</si>
  <si>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</si>
  <si>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</si>
  <si>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</si>
  <si>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</si>
  <si>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</si>
  <si>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</si>
  <si>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</si>
  <si>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</si>
  <si>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</si>
  <si>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</si>
  <si>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</si>
  <si>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</si>
  <si>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</si>
  <si>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</si>
  <si>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</si>
  <si>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</si>
  <si>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</si>
  <si>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</si>
  <si>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</si>
  <si>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</si>
  <si>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</si>
  <si>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</si>
  <si>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</si>
  <si>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</si>
  <si>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</si>
  <si>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</si>
  <si>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</si>
  <si>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</si>
  <si>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</si>
  <si>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</si>
  <si>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</si>
  <si>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</si>
  <si>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</si>
  <si>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</si>
  <si>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</si>
  <si>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</si>
  <si>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</si>
  <si>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</si>
  <si>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</si>
  <si>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</si>
  <si>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</si>
  <si>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</si>
  <si>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</si>
  <si>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</si>
  <si>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</si>
  <si>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</si>
  <si>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</si>
  <si>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</si>
  <si>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</si>
  <si>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</si>
  <si>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</si>
  <si>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</si>
  <si>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</si>
  <si>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</si>
  <si>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</si>
  <si>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</si>
  <si>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</si>
  <si>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</si>
  <si>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</si>
  <si>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</si>
  <si>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</si>
  <si>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</si>
  <si>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</si>
  <si>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</si>
  <si>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</si>
  <si>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</si>
  <si>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</si>
  <si>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</si>
  <si>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</si>
  <si>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</si>
  <si>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</si>
  <si>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</si>
  <si>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</si>
  <si>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</si>
  <si>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</si>
  <si>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</si>
  <si>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</si>
  <si>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</si>
  <si>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</si>
  <si>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</si>
  <si>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</si>
  <si>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</si>
  <si>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</si>
  <si>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</si>
  <si>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</si>
  <si>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</si>
  <si>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</si>
  <si>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</si>
  <si>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</si>
  <si>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</si>
  <si>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</si>
  <si>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</si>
  <si>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</si>
  <si>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</si>
  <si>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</si>
  <si>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</si>
  <si>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</si>
  <si>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</si>
  <si>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</si>
  <si>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</si>
  <si>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</si>
  <si>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</si>
  <si>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</si>
  <si>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</si>
  <si>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</si>
  <si>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</si>
  <si>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</si>
  <si>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</si>
  <si>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</si>
  <si>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</si>
  <si>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</si>
  <si>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</si>
  <si>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</si>
  <si>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</si>
  <si>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</si>
  <si>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</si>
  <si>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</si>
  <si>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</si>
  <si>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</si>
  <si>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</si>
  <si>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</si>
  <si>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</si>
  <si>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</si>
  <si>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</si>
  <si>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</si>
  <si>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</si>
  <si>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</si>
  <si>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</si>
  <si>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</si>
  <si>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</si>
  <si>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</si>
  <si>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</si>
  <si>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</si>
  <si>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</si>
  <si>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</si>
  <si>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</si>
  <si>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</si>
  <si>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</si>
  <si>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</si>
  <si>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</si>
  <si>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</si>
  <si>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</si>
  <si>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</si>
  <si>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</si>
  <si>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</si>
  <si>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</si>
  <si>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</si>
  <si>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</si>
  <si>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</si>
  <si>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</si>
  <si>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</si>
  <si>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</si>
  <si>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</si>
  <si>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</si>
  <si>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</si>
  <si>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</si>
  <si>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</si>
  <si>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</si>
  <si>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</si>
  <si>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</si>
  <si>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</si>
  <si>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</si>
  <si>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</si>
  <si>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</si>
  <si>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</si>
  <si>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</si>
  <si>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</si>
  <si>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</si>
  <si>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</si>
  <si>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</si>
  <si>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</si>
  <si>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</si>
  <si>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</si>
  <si>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</si>
  <si>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</si>
  <si>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</si>
  <si>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</si>
  <si>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</si>
  <si>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</si>
  <si>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</si>
  <si>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</si>
  <si>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</si>
  <si>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</si>
  <si>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</si>
  <si>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</si>
  <si>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</si>
  <si>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</si>
  <si>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</si>
  <si>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</si>
  <si>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</si>
  <si>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</si>
  <si>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</si>
  <si>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</si>
  <si>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</si>
  <si>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</si>
  <si>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</si>
  <si>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</si>
  <si>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</si>
  <si>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</si>
  <si>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</si>
  <si>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</si>
  <si>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</si>
  <si>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</si>
  <si>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</si>
  <si>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</si>
  <si>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</si>
  <si>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</si>
  <si>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</si>
  <si>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</si>
  <si>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</si>
  <si>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</si>
  <si>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</si>
  <si>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</si>
  <si>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</si>
  <si>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</si>
  <si>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</si>
  <si>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</si>
  <si>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</si>
  <si>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</si>
  <si>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</si>
  <si>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</si>
  <si>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</si>
  <si>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</si>
  <si>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</si>
  <si>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</si>
  <si>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</si>
  <si>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</si>
  <si>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</si>
  <si>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</si>
  <si>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</si>
  <si>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</si>
  <si>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</si>
  <si>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</si>
  <si>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</si>
  <si>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</si>
  <si>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</si>
  <si>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</si>
  <si>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</si>
  <si>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</si>
  <si>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</si>
  <si>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</si>
  <si>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</si>
  <si>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</si>
  <si>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</si>
  <si>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</si>
  <si>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</si>
  <si>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</si>
  <si>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</si>
  <si>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</si>
  <si>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</si>
  <si>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</si>
  <si>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</si>
  <si>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</si>
  <si>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</si>
  <si>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</si>
  <si>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</si>
  <si>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</si>
  <si>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</si>
  <si>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</si>
  <si>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</si>
  <si>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</si>
  <si>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</si>
  <si>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</si>
  <si>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</si>
  <si>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</si>
  <si>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</si>
  <si>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</si>
  <si>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</si>
  <si>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</si>
  <si>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</si>
  <si>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</si>
  <si>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</si>
  <si>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</si>
  <si>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</si>
  <si>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</si>
  <si>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</si>
  <si>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</si>
  <si>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</si>
  <si>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</si>
  <si>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</si>
  <si>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</si>
  <si>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</si>
  <si>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</si>
  <si>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</si>
  <si>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</si>
  <si>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</si>
  <si>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</si>
  <si>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</si>
  <si>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</si>
  <si>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</si>
  <si>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</si>
  <si>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</si>
  <si>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</si>
  <si>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</si>
  <si>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</si>
  <si>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</si>
  <si>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</si>
  <si>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</si>
  <si>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</si>
  <si>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</si>
  <si>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</si>
  <si>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</si>
  <si>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</si>
  <si>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</si>
  <si>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</si>
  <si>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</si>
  <si>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</si>
  <si>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</si>
  <si>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</si>
  <si>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</si>
  <si>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</si>
  <si>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</si>
  <si>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</si>
  <si>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</si>
  <si>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</si>
  <si>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</si>
  <si>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</si>
  <si>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</si>
  <si>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</si>
  <si>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</si>
  <si>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</si>
  <si>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</si>
  <si>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</si>
  <si>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</si>
  <si>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</si>
  <si>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</si>
  <si>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</si>
  <si>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</si>
  <si>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</si>
  <si>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</si>
  <si>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</si>
  <si>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</si>
  <si>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</si>
  <si>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</si>
  <si>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</si>
  <si>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</si>
  <si>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</si>
  <si>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</si>
  <si>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</si>
  <si>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</si>
  <si>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</si>
  <si>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</si>
  <si>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</si>
  <si>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</si>
  <si>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</si>
  <si>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</si>
  <si>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</si>
  <si>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</si>
  <si>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</si>
  <si>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</si>
  <si>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</si>
  <si>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</si>
  <si>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</si>
  <si>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</si>
  <si>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</si>
  <si>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</si>
  <si>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</si>
  <si>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</si>
  <si>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</si>
  <si>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</si>
  <si>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</si>
  <si>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</si>
  <si>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</si>
  <si>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</si>
  <si>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</si>
  <si>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</si>
  <si>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</si>
  <si>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</si>
  <si>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</si>
  <si>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</si>
  <si>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</si>
  <si>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</si>
  <si>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</si>
  <si>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</si>
  <si>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</si>
  <si>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</si>
  <si>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</si>
  <si>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</si>
  <si>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</si>
  <si>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</si>
  <si>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</si>
  <si>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</si>
  <si>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</si>
  <si>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</si>
  <si>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</si>
  <si>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</si>
  <si>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</si>
  <si>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</si>
  <si>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</si>
  <si>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</si>
  <si>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</si>
  <si>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</si>
  <si>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</si>
  <si>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</si>
  <si>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</si>
  <si>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</si>
  <si>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</si>
  <si>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</si>
  <si>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</si>
  <si>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</si>
  <si>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</si>
  <si>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</si>
  <si>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</si>
  <si>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</si>
  <si>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</si>
  <si>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</si>
  <si>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</si>
  <si>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</si>
  <si>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</si>
  <si>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</si>
  <si>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</si>
  <si>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</si>
  <si>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</si>
  <si>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</si>
  <si>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</si>
  <si>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</si>
  <si>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</si>
  <si>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</si>
  <si>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</si>
  <si>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</si>
  <si>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</si>
  <si>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</si>
  <si>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</si>
  <si>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</si>
  <si>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</si>
  <si>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</si>
  <si>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</si>
  <si>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</si>
  <si>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</si>
  <si>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</si>
  <si>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</si>
  <si>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</si>
  <si>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</si>
  <si>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</si>
  <si>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</si>
  <si>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</si>
  <si>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</si>
  <si>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</si>
  <si>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</si>
  <si>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</si>
  <si>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</si>
  <si>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</si>
  <si>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</si>
  <si>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</si>
  <si>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</si>
  <si>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</si>
  <si>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</si>
  <si>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</si>
  <si>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</si>
  <si>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</si>
  <si>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</si>
  <si>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</si>
  <si>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</si>
  <si>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</si>
  <si>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</si>
  <si>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</si>
  <si>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</si>
  <si>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</si>
  <si>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</si>
  <si>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</si>
  <si>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</si>
  <si>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</si>
  <si>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</si>
  <si>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</si>
  <si>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</si>
  <si>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</si>
  <si>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</si>
  <si>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</si>
  <si>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</si>
  <si>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</si>
  <si>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</si>
  <si>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</si>
  <si>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</si>
  <si>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</si>
  <si>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</si>
  <si>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</si>
  <si>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</si>
  <si>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</si>
  <si>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</si>
  <si>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</si>
  <si>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</si>
  <si>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</si>
  <si>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</si>
  <si>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</si>
  <si>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</si>
  <si>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</si>
  <si>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</si>
  <si>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</si>
  <si>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</si>
  <si>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</si>
  <si>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</si>
  <si>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</si>
  <si>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</si>
  <si>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</si>
  <si>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</si>
  <si>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</si>
  <si>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</si>
  <si>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</si>
  <si>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</si>
  <si>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</si>
  <si>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</si>
  <si>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</si>
  <si>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</si>
  <si>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</si>
  <si>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</si>
  <si>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</si>
  <si>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</si>
  <si>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</si>
  <si>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</si>
  <si>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</si>
  <si>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</si>
  <si>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</si>
  <si>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</si>
  <si>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</si>
  <si>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</si>
  <si>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</si>
  <si>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</si>
  <si>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</si>
  <si>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</si>
  <si>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</si>
  <si>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</si>
  <si>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</si>
  <si>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</si>
  <si>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</si>
  <si>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</si>
  <si>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</si>
  <si>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</si>
  <si>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</si>
  <si>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</si>
  <si>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</si>
  <si>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</si>
  <si>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</si>
  <si>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</si>
  <si>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</si>
  <si>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</si>
  <si>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</si>
  <si>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</si>
  <si>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</si>
  <si>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</si>
  <si>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</si>
  <si>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</si>
  <si>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</si>
  <si>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</si>
  <si>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</si>
  <si>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</si>
  <si>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</si>
  <si>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</si>
  <si>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</si>
  <si>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</si>
  <si>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</si>
  <si>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</si>
  <si>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</si>
  <si>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</si>
  <si>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</si>
  <si>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</si>
  <si>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</si>
  <si>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</si>
  <si>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</si>
  <si>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</si>
  <si>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</si>
  <si>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</si>
  <si>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</si>
  <si>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</si>
  <si>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</si>
  <si>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</si>
  <si>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</si>
  <si>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</si>
  <si>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</si>
  <si>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</si>
  <si>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</si>
  <si>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</si>
  <si>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</si>
  <si>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</si>
  <si>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</si>
  <si>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</si>
  <si>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</si>
  <si>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</si>
  <si>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</si>
  <si>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</si>
  <si>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</si>
  <si>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</si>
  <si>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</si>
  <si>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</si>
  <si>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</si>
  <si>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</si>
  <si>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</si>
  <si>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</si>
  <si>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</si>
  <si>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</si>
  <si>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</si>
  <si>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</si>
  <si>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</si>
  <si>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</si>
  <si>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</si>
  <si>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</si>
  <si>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</si>
  <si>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</si>
  <si>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</si>
  <si>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</si>
  <si>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</si>
  <si>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</si>
  <si>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</si>
  <si>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</si>
  <si>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</si>
  <si>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</si>
  <si>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</si>
  <si>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</si>
  <si>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</si>
  <si>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</si>
  <si>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</si>
  <si>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</si>
  <si>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</si>
  <si>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</si>
  <si>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</si>
  <si>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</si>
  <si>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</si>
  <si>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</si>
  <si>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</si>
  <si>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</si>
  <si>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</si>
  <si>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</si>
  <si>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</si>
  <si>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</si>
  <si>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</si>
  <si>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</si>
  <si>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</si>
  <si>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</si>
  <si>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</si>
  <si>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</si>
  <si>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</si>
  <si>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</si>
  <si>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</si>
  <si>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</si>
  <si>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</si>
  <si>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</si>
  <si>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</si>
  <si>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</si>
  <si>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</si>
  <si>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</si>
  <si>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</si>
  <si>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</si>
  <si>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</si>
  <si>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</si>
  <si>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</si>
  <si>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</si>
  <si>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</si>
  <si>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</si>
  <si>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</si>
  <si>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</si>
  <si>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</si>
  <si>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</si>
  <si>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</si>
  <si>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</si>
  <si>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</si>
  <si>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</si>
  <si>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</si>
  <si>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</si>
  <si>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</si>
  <si>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</si>
  <si>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</si>
  <si>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</si>
  <si>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</si>
  <si>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</si>
  <si>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</si>
  <si>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</si>
  <si>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</si>
  <si>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</si>
  <si>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</si>
  <si>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</si>
  <si>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</si>
  <si>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</si>
  <si>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</si>
  <si>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</si>
  <si>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</si>
  <si>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</si>
  <si>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</si>
  <si>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</si>
  <si>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</si>
  <si>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</si>
  <si>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</si>
  <si>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</si>
  <si>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</si>
  <si>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</si>
  <si>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</si>
  <si>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</si>
  <si>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</si>
  <si>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</si>
  <si>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</si>
  <si>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</si>
  <si>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</si>
  <si>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</si>
  <si>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</si>
  <si>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</si>
  <si>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</si>
  <si>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</si>
  <si>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</si>
  <si>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</si>
  <si>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</si>
  <si>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</si>
  <si>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</si>
  <si>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</si>
  <si>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</si>
  <si>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</si>
  <si>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</si>
  <si>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</si>
  <si>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</si>
  <si>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</si>
  <si>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</si>
  <si>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</si>
  <si>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</si>
  <si>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</si>
  <si>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</si>
  <si>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</si>
  <si>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</si>
  <si>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</si>
  <si>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</si>
  <si>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</si>
  <si>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</si>
  <si>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</si>
  <si>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</si>
  <si>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</si>
  <si>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</si>
  <si>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</si>
  <si>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</si>
  <si>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</si>
  <si>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</si>
  <si>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</si>
  <si>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</si>
  <si>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</si>
  <si>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</si>
  <si>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</si>
  <si>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</si>
  <si>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</si>
  <si>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</si>
  <si>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</si>
  <si>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</si>
  <si>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</si>
  <si>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</si>
  <si>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</si>
  <si>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</si>
  <si>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</si>
  <si>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</si>
  <si>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</si>
  <si>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</si>
  <si>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</si>
  <si>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</si>
  <si>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</si>
  <si>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</si>
  <si>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</si>
  <si>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</si>
  <si>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</si>
  <si>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</si>
  <si>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</si>
  <si>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</si>
  <si>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</si>
  <si>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</si>
  <si>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</si>
  <si>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</si>
  <si>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</si>
  <si>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</si>
  <si>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</si>
  <si>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</si>
  <si>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</si>
  <si>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</si>
  <si>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</si>
  <si>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</si>
  <si>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</si>
  <si>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</si>
  <si>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</si>
  <si>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</si>
  <si>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</si>
  <si>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</si>
  <si>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</si>
  <si>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</si>
  <si>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</si>
  <si>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</si>
  <si>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</si>
  <si>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</si>
  <si>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</si>
  <si>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</si>
  <si>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</si>
  <si>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</si>
  <si>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</si>
  <si>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</si>
  <si>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</si>
  <si>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</si>
  <si>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</si>
  <si>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</si>
  <si>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</si>
  <si>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</si>
  <si>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</si>
  <si>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</si>
  <si>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</si>
  <si>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</si>
  <si>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</si>
  <si>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</si>
  <si>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</si>
  <si>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</si>
  <si>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</si>
  <si>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</si>
  <si>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</si>
  <si>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</si>
  <si>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</si>
  <si>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</si>
  <si>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</si>
  <si>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</si>
  <si>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</si>
  <si>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</si>
  <si>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</si>
  <si>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</si>
  <si>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</si>
  <si>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</si>
  <si>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</si>
  <si>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</si>
  <si>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</si>
  <si>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</si>
  <si>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</si>
  <si>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</si>
  <si>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</si>
  <si>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</si>
  <si>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</si>
  <si>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</si>
  <si>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</si>
  <si>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</si>
  <si>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</si>
  <si>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</si>
  <si>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</si>
  <si>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</si>
  <si>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</si>
  <si>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</si>
  <si>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</si>
  <si>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</si>
  <si>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</si>
  <si>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</si>
  <si>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</si>
  <si>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</si>
  <si>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</si>
  <si>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</si>
  <si>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</si>
  <si>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</si>
  <si>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</si>
  <si>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</si>
  <si>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</si>
  <si>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</si>
  <si>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</si>
  <si>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</si>
  <si>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</si>
  <si>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</si>
  <si>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</si>
  <si>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</si>
  <si>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</si>
  <si>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</si>
  <si>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</si>
  <si>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</si>
  <si>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</si>
  <si>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</si>
  <si>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</si>
  <si>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</si>
  <si>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</si>
  <si>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</si>
  <si>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</si>
  <si>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</si>
  <si>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</si>
  <si>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</si>
  <si>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</si>
  <si>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</si>
  <si>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</si>
  <si>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</si>
  <si>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</si>
  <si>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</si>
  <si>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</si>
  <si>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</si>
  <si>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</si>
  <si>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</si>
  <si>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</si>
  <si>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</si>
  <si>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</si>
  <si>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</si>
  <si>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</si>
  <si>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</si>
  <si>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</si>
  <si>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</si>
  <si>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</si>
  <si>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</si>
  <si>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</si>
  <si>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</si>
  <si>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</si>
  <si>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</si>
  <si>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</si>
  <si>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</si>
  <si>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</si>
  <si>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</si>
  <si>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</si>
  <si>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</si>
  <si>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</si>
  <si>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</si>
  <si>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</si>
  <si>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</si>
  <si>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</si>
  <si>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</si>
  <si>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</si>
  <si>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</si>
  <si>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</si>
  <si>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</si>
  <si>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</si>
  <si>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</si>
  <si>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</si>
  <si>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</si>
  <si>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</si>
  <si>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</si>
  <si>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</si>
  <si>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</si>
  <si>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</si>
  <si>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</si>
  <si>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</si>
  <si>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</si>
  <si>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</si>
  <si>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</si>
  <si>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</si>
  <si>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</si>
  <si>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</si>
  <si>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</si>
  <si>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</si>
  <si>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</si>
  <si>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</si>
  <si>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</si>
  <si>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</si>
  <si>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</si>
  <si>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</si>
  <si>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</si>
  <si>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</si>
  <si>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</si>
  <si>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</si>
  <si>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</si>
  <si>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</si>
  <si>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</si>
  <si>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</si>
  <si>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</si>
  <si>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</si>
  <si>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</si>
  <si>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</si>
  <si>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</si>
  <si>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</si>
  <si>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</si>
  <si>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</si>
  <si>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</si>
  <si>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</si>
  <si>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</si>
  <si>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</si>
  <si>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</si>
  <si>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</si>
  <si>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</si>
  <si>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</si>
  <si>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</si>
  <si>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</si>
  <si>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</si>
  <si>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</si>
  <si>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</si>
  <si>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</si>
  <si>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</si>
  <si>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</si>
  <si>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</si>
  <si>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</si>
  <si>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</si>
  <si>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</si>
  <si>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</si>
  <si>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</si>
  <si>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</si>
  <si>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</si>
  <si>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</si>
  <si>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</si>
  <si>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</si>
  <si>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</si>
  <si>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</si>
  <si>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</si>
  <si>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</si>
  <si>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</si>
  <si>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</si>
  <si>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</si>
  <si>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</si>
  <si>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</si>
  <si>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</si>
  <si>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</si>
  <si>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</si>
  <si>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</si>
  <si>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</si>
  <si>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</si>
  <si>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</si>
  <si>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</si>
  <si>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</si>
  <si>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</si>
  <si>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</si>
  <si>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</si>
  <si>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</si>
  <si>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</si>
  <si>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</si>
  <si>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</si>
  <si>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</si>
  <si>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</si>
  <si>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</si>
  <si>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</si>
  <si>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</si>
  <si>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</si>
  <si>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</si>
  <si>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</si>
  <si>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</si>
  <si>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</si>
  <si>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</si>
  <si>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</si>
  <si>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</si>
  <si>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</si>
  <si>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</si>
  <si>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</si>
  <si>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</si>
  <si>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</si>
  <si>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</si>
  <si>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</si>
  <si>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</si>
  <si>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</si>
  <si>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</si>
  <si>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</si>
  <si>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</si>
  <si>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</si>
  <si>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</si>
  <si>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</si>
  <si>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</si>
  <si>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</si>
  <si>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</si>
  <si>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</si>
  <si>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</si>
  <si>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</si>
  <si>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</si>
  <si>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</si>
  <si>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</si>
  <si>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</si>
  <si>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</si>
  <si>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</si>
  <si>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</si>
  <si>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</si>
  <si>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</si>
  <si>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</si>
  <si>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</si>
  <si>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</si>
  <si>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</si>
  <si>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</si>
  <si>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</si>
  <si>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</si>
  <si>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</si>
  <si>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</si>
  <si>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</si>
  <si>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</si>
  <si>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</si>
  <si>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</si>
  <si>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</si>
  <si>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</si>
  <si>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</si>
  <si>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</si>
  <si>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</si>
  <si>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</si>
  <si>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</si>
  <si>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</si>
  <si>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</si>
  <si>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</si>
  <si>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</si>
  <si>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</si>
  <si>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</si>
  <si>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</si>
  <si>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</si>
  <si>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</si>
  <si>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</si>
  <si>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</si>
  <si>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</si>
  <si>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</si>
  <si>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</si>
  <si>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</si>
  <si>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</si>
  <si>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</si>
  <si>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</si>
  <si>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</si>
  <si>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</si>
  <si>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</si>
  <si>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</si>
  <si>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</si>
  <si>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</si>
  <si>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</si>
  <si>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</si>
  <si>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</si>
  <si>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</si>
  <si>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</si>
  <si>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</si>
  <si>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</si>
  <si>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</si>
  <si>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</si>
  <si>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</si>
  <si>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</si>
  <si>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</si>
  <si>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</si>
  <si>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</si>
  <si>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</si>
  <si>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</si>
  <si>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</si>
  <si>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</si>
  <si>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</si>
  <si>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</si>
  <si>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</si>
  <si>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</si>
  <si>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</si>
  <si>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</si>
  <si>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</si>
  <si>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</si>
  <si>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</si>
  <si>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</si>
  <si>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</si>
  <si>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</si>
  <si>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</si>
  <si>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</si>
  <si>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</si>
  <si>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</si>
  <si>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</si>
  <si>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</si>
  <si>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</si>
  <si>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</si>
  <si>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</si>
  <si>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</si>
  <si>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</si>
  <si>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</si>
  <si>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</si>
  <si>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</si>
  <si>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</si>
  <si>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</si>
  <si>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</si>
  <si>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</si>
  <si>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</si>
  <si>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</si>
  <si>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</si>
  <si>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</si>
  <si>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</si>
  <si>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</si>
  <si>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</si>
  <si>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</si>
  <si>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</si>
  <si>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</si>
  <si>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</si>
  <si>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</si>
  <si>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</si>
  <si>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</si>
  <si>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</si>
  <si>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</si>
  <si>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</si>
  <si>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</si>
  <si>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</si>
  <si>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</si>
  <si>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</si>
  <si>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</si>
  <si>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</si>
  <si>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</si>
  <si>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</si>
  <si>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</si>
  <si>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</si>
  <si>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</si>
  <si>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</si>
  <si>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</si>
  <si>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</si>
  <si>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</si>
  <si>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</si>
  <si>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</si>
  <si>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</si>
  <si>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</si>
  <si>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</si>
  <si>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</si>
  <si>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</si>
  <si>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</si>
  <si>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</si>
  <si>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</si>
  <si>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</si>
  <si>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</si>
  <si>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</si>
  <si>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</si>
  <si>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</si>
  <si>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</si>
  <si>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</si>
  <si>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</si>
  <si>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</si>
  <si>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</si>
  <si>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</si>
  <si>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</si>
  <si>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</si>
  <si>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</si>
  <si>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</si>
  <si>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</si>
  <si>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</si>
  <si>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</si>
  <si>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</si>
  <si>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</si>
  <si>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</si>
  <si>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</si>
  <si>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</si>
  <si>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</si>
  <si>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</si>
  <si>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</si>
  <si>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</si>
  <si>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</si>
  <si>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</si>
  <si>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</si>
  <si>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</si>
  <si>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</si>
  <si>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</si>
  <si>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</si>
  <si>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</si>
  <si>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</si>
  <si>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</si>
  <si>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</si>
  <si>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</si>
  <si>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</si>
  <si>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</si>
  <si>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</si>
  <si>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</si>
  <si>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</si>
  <si>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</si>
  <si>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</si>
  <si>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</si>
  <si>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</si>
  <si>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</si>
  <si>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</si>
  <si>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</si>
  <si>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</si>
  <si>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</si>
  <si>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</si>
  <si>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</si>
  <si>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</si>
  <si>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</si>
  <si>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</si>
  <si>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</si>
  <si>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</si>
  <si>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</si>
  <si>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</si>
  <si>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</si>
  <si>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</si>
  <si>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</si>
  <si>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</si>
  <si>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</si>
  <si>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</si>
  <si>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</si>
  <si>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</si>
  <si>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</si>
  <si>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</si>
  <si>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</si>
  <si>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</si>
  <si>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</si>
  <si>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</si>
  <si>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</si>
  <si>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</si>
  <si>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</si>
  <si>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</si>
  <si>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</si>
  <si>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</si>
  <si>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</si>
  <si>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</si>
  <si>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</si>
  <si>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</si>
  <si>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</si>
  <si>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</si>
  <si>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</si>
  <si>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</si>
  <si>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PCM-20251107-00000510</t>
  </si>
  <si>
    <t>ETA 48 km</t>
  </si>
  <si>
    <t xml:space="preserve"> </t>
  </si>
  <si>
    <t xml:space="preserve">                                                                                                                                                                                                                                                                                                                                                                                                                                                                                                                                                                                                                                                                                                                                                                                                                                                                                                                                                                                                                                                                                                                                                                                                                                                                                                                                                                                                                                                                                                                                                                                                                                                                                                                                                                                                                                                                                                                                                                                                                                                                                                                                                                                                                                                                                                                                                                                                                                                                                                                                                                                                                                                                                                                                                                                                                                                                                                                                                                                                                                                                                                                                                                                                                                                                                                                                                                                                                                                                                                                                                                                                                                                                                                                                                                                                                                                                                                                                                                                                                                                                                                                                                                                                                                                                                                                                                                                                                                                                                                                                                                                                                                                    </t>
  </si>
  <si>
    <t xml:space="preserve"> PCM-20250215-00000830 </t>
  </si>
  <si>
    <t>LTE site still down and  site located in aramco area access issue need special permission</t>
  </si>
  <si>
    <t>PCM-20251107-00000448</t>
  </si>
  <si>
    <t>ETA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</si>
  <si>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</si>
  <si>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</si>
  <si>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</si>
  <si>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</si>
  <si>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</si>
  <si>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</si>
  <si>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PCM-20251107-00000406</t>
  </si>
  <si>
    <t>EM team need 60 min</t>
  </si>
  <si>
    <t>PCM-20251107-00000458</t>
  </si>
  <si>
    <t>EM team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</si>
</sst>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41" dataDxfId="140" headerRowBorderDxfId="138" tableBorderDxfId="139" totalsRowBorderDxfId="137">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305.48902962962893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45968.437455555555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45968.437455555555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45968.437455555555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45968.437455555555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45968.437455555555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45968.437455555555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45968.437455555555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45968.437455555555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45968.437455555555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45968.437455555555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45968.437455555555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45968.437455555555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45968.437455555555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45968.437455555555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45968.437455555555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45968.437455555555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45968.437455555555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45968.437455555555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45968.437455555555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45968.437455555555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45968.437455555555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45968.437455555555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45968.437455555555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45968.437455555555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45968.437455555555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45968.437455555555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45968.437455555555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45968.437455555555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45968.437455555555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45968.437455555555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45968.437455555555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45968.437455555555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45968.437455555555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45968.437455555555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45968.437455555555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45968.437455555555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45968.437455555555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45968.437455555555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45968.437455555555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45968.437455555555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45968.437455555555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45968.437455555555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45968.437455555555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45968.437455555555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45968.437455555555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45968.437455555555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45968.437455555555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45968.437455555555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45968.437455555555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45968.437455555555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45968.437455555555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45968.437455555555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45968.437455555555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45968.437455555555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45968.437455555555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45968.437455555555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45968.437455555555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45968.437455555555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45968.437455555555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45968.437455555555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45968.437455555555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45968.437455555555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45968.437455555555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45968.437455555555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45968.437455555555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45968.437455555555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45968.437455555555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45968.437455555555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45968.437455555555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45968.437455555555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45968.437455555555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45968.437455555555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45968.437455555555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45968.437455555555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45968.437455555555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45968.437455555555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45968.437455555555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45968.437455555555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45968.437455555555</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45968.437455555555</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0193AE85-790A-448E-BAF4-11DD0CF04AB8}"/>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tabSelected="1" workbookViewId="0">
      <selection activeCell="J11" sqref="J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143.4376175925936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26249</v>
      </c>
      <c r="E4" s="85" t="s">
        <v>39021</v>
      </c>
      <c r="F4" s="104">
        <v>45968.424768518518</v>
      </c>
      <c r="G4" s="105">
        <f ca="1">IFERROR(NOW()-F4,"-")</f>
        <v>1.2687037036812399E-2</v>
      </c>
      <c r="H4" s="104">
        <v>45968.41851851852</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45968.437455555555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45968.437455555555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45968.437455555555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45968.437455555555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45968.437455555555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45968.437455555555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45968.437455555555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45968.437455555555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45968.437455555555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45968.437455555555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45968.437455555555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45968.437455555555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45968.437455555555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45968.437455555555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45968.437455555555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45968.437455555555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45968.437455555555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45968.437455555555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45968.437455555555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45968.437455555555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45968.437455555555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45968.437455555555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45968.437455555555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45968.437455555555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45968.437455555555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45968.437455555555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45968.437455555555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45968.437455555555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45968.437455555555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45968.437455555555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45968.437455555555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45968.437455555555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45968.437455555555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45968.437455555555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45968.437455555555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45968.437455555555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45968.437455555555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45968.437455555555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45968.437455555555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45968.437455555555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45968.437455555555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45968.437455555555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45968.437455555555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45968.437455555555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45968.437455555555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45968.437455555555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45968.437455555555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45968.437455555555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45968.437455555555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45968.437455555555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45968.437455555555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45968.437455555555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45968.437455555555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45968.437455555555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45968.437455555555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45968.437455555555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45968.437455555555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45968.437455555555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45968.437455555555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45968.437455555555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45968.437455555555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45968.437455555555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45968.437455555555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45968.437455555555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45968.437455555555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45968.437455555555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45968.437455555555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45968.437455555555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45968.437455555555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45968.437455555555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45968.437455555555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45968.437455555555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45968.437455555555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45968.437455555555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45968.437455555555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37"/>
      <c r="B80" s="138" t="str">
        <f>IFERROR(VLOOKUP(D80,DB!A:K,11,0),"")</f>
        <v/>
      </c>
      <c r="C80" s="138"/>
      <c r="D80" s="138"/>
      <c r="E80" s="139"/>
      <c r="F80" s="140"/>
      <c r="G80" s="141">
        <f ca="1">IFERROR(NOW()-F80,"-")</f>
        <v>45968.437455555555</v>
      </c>
      <c r="H80" s="140"/>
      <c r="I80" s="138" t="str">
        <f>IFERROR(VLOOKUP(D80,DB!A:F,6,0),"")</f>
        <v/>
      </c>
      <c r="J80" s="138" t="str">
        <f>IFERROR(VLOOKUP(D80,DB!A:G,7,0),"")</f>
        <v/>
      </c>
      <c r="K80" s="142"/>
      <c r="L80" s="138" t="str">
        <f>IFERROR(VLOOKUP(D80,DB!A:I,9,0),"")</f>
        <v/>
      </c>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43"/>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45968.437455555555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45968.437455555555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45968.437455555555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45968.437455555555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45968.437455555555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45968.437455555555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45968.437455555555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45968.437455555555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45968.437455555555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45968.437455555555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45968.437455555555</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45968.437455555555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45968.437455555555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45968.437455555555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45968.437455555555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45968.437455555555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45968.437455555555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45968.437455555555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45968.437455555555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45968.437455555555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45968.437455555555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45968.437455555555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45968.437455555555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45968.437455555555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45968.437455555555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45968.437455555555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45968.437455555555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45968.437455555555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45968.437455555555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45968.437455555555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45968.437455555555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45968.437455555555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45968.437455555555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45968.437455555555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45968.437455555555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45968.437455555555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45968.437455555555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45968.437455555555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45968.437455555555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45968.437455555555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45968.437455555555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45968.437455555555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45968.437455555555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45968.437455555555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45968.437455555555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45968.437455555555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45968.437455555555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45968.437455555555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45968.437455555555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45968.437455555555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45968.437455555555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45968.437455555555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45968.437455555555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45968.437455555555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45968.437455555555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45968.437455555555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45968.437455555555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45968.437455555555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45968.437455555555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45968.437455555555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45968.437455555555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45968.437455555555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45968.437455555555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45968.437455555555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45968.437455555555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45968.437455555555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45968.437455555555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45968.437455555555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45968.437455555555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45968.437455555555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45968.437455555555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45968.437455555555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45968.437455555555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45968.437455555555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45968.437455555555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45968.437455555555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45968.437455555555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45968.437455555555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45968.437455555555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45968.437455555555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45968.437455555555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45968.437455555555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45968.437455555555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45968.437455555555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45968.437455555555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45968.437455555555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45968.437455555555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45968.437455555555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45968.437455555555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45968.437455555555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45968.437455555555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45968.437455555555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45968.437455555555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45968.437455555555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45968.437455555555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45968.437455555555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45968.437455555555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45968.437455555555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45968.437455555555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45968.437455555555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45968.437455555555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45968.437455555555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45968.437455555555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45968.437455555555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45968.437455555555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45968.437455555555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45968.437455555555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45968.437455555555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45968.437455555555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45968.437455555555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45968.437455555555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45968.437455555555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45968.437455555555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45968.437455555555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45968.437455555555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45968.437455555555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45968.437455555555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45968.437455555555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45968.437455555555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45968.437455555555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45968.437455555555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45968.437455555555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45968.437455555555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45968.437455555555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45968.437455555555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45968.437455555555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45968.437455555555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45968.437455555555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45968.437455555555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45968.437455555555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45968.437455555555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45968.437455555555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45968.437455555555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45968.437455555555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45968.437455555555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45968.437455555555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45968.437455555555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45968.437455555555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45968.437455555555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45968.437455555555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45968.437455555555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45968.437455555555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45968.437455555555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45968.437455555555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45968.437455555555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45968.437455555555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45968.437455555555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45968.437455555555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45968.437455555555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45968.437455555555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45968.437455555555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45968.437455555555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45968.437455555555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45968.437455555555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45968.437455555555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45968.437455555555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45968.437455555555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45968.437455555555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45968.437455555555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45968.437455555555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45968.437455555555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45968.437455555555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45968.437455555555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45968.437455555555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45968.437455555555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45968.437455555555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45968.437455555555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45968.437455555555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45968.437455555555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45968.437455555555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45968.437455555555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45968.437455555555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45968.437455555555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45968.437455555555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45968.437455555555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45968.437455555555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45968.437455555555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45968.437455555555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45968.437455555555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45968.437455555555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45968.437455555555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45968.437455555555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45968.437455555555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45968.437455555555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45968.437455555555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45968.437455555555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45968.437455555555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45968.437455555555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45968.437455555555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45968.437455555555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45968.437455555555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45968.437455555555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45968.437455555555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45968.437455555555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45968.437455555555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45968.437455555555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45968.437455555555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45968.437455555555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45968.437455555555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45968.437455555555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45968.437455555555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45968.437455555555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45968.437455555555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45968.437455555555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45968.437455555555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45968.437455555555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45968.437455555555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45968.437455555555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45968.437455555555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45968.437455555555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45968.437455555555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45968.437455555555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45968.437455555555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45968.437455555555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45968.437455555555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45968.437455555555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45968.437455555555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45968.437455555555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45968.437455555555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45968.437455555555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45968.437455555555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45968.437455555555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45968.437455555555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45968.437455555555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45968.437455555555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45968.437455555555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45968.437455555555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45968.437455555555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45968.437455555555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45968.437455555555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45968.437455555555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45968.437455555555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45968.437455555555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45968.437455555555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45968.437455555555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45968.437455555555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45968.437455555555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45968.437455555555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45968.437455555555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45968.437455555555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45968.437455555555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45968.437455555555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45968.437455555555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45968.437455555555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45968.437455555555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45968.437455555555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45968.437455555555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45968.437455555555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45968.437455555555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45968.437455555555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45968.437455555555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45968.437455555555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45968.437455555555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45968.437455555555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45968.437455555555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45968.437455555555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45968.437455555555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45968.437455555555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45968.437455555555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45968.437455555555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45968.437455555555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45968.437455555555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45968.437455555555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45968.437455555555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45968.437455555555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45968.437455555555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45968.437455555555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45968.437455555555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45968.437455555555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45968.437455555555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45968.437455555555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45968.437455555555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45968.437455555555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45968.437455555555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45968.437455555555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45968.437455555555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45968.437455555555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45968.437455555555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45968.437455555555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45968.437455555555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45968.437455555555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45968.437455555555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45968.437455555555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45968.437455555555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45968.437455555555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45968.437455555555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45968.437455555555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45968.437455555555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45968.437455555555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45968.437455555555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45968.437455555555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45968.437455555555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45968.437455555555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45968.437455555555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45968.437455555555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45968.437455555555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45968.437455555555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45968.437455555555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45968.437455555555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45968.437455555555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45968.437455555555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45968.437455555555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45968.437455555555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45968.437455555555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45968.437455555555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45968.437455555555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45968.437455555555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45968.437455555555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45968.437455555555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45968.437455555555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45968.437455555555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45968.437455555555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45968.437455555555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45968.437455555555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45968.437455555555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45968.437455555555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45968.437455555555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45968.437455555555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45968.437455555555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45968.437455555555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45968.437455555555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45968.437455555555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45968.437455555555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45968.437455555555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45968.437455555555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45968.437455555555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45968.437455555555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45968.437455555555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45968.437455555555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45968.437455555555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45968.437455555555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45968.437455555555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45968.437455555555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45968.437455555555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45968.437455555555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45968.437455555555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45968.437455555555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45968.437455555555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45968.437455555555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45968.437455555555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45968.437455555555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45968.437455555555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45968.437455555555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45968.437455555555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45968.437455555555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45968.437455555555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45968.437455555555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45968.437455555555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45968.437455555555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45968.437455555555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45968.437455555555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45968.437455555555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45968.437455555555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45968.437455555555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45968.437455555555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45968.437455555555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45968.437455555555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45968.437455555555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45968.437455555555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45968.437455555555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45968.437455555555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45968.437455555555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45968.437455555555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45968.437455555555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45968.437455555555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45968.437455555555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45968.437455555555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45968.437455555555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45968.437455555555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45968.437455555555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45968.437455555555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45968.437455555555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45968.437455555555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45968.437455555555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45968.437455555555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45968.437455555555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45968.437455555555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45968.437455555555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45968.437455555555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45968.437455555555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45968.437455555555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45968.437455555555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45968.437455555555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45968.437455555555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45968.437455555555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45968.437455555555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45968.437455555555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45968.437455555555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45968.437455555555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45968.437455555555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45968.437455555555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45968.437455555555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45968.437455555555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45968.437455555555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45968.437455555555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45968.437455555555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45968.437455555555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45968.437455555555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45968.437455555555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45968.437455555555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45968.437455555555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45968.437455555555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45968.437455555555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45968.437455555555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45968.437455555555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45968.437455555555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45968.437455555555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45968.437455555555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45968.437455555555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45968.437455555555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45968.437455555555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45968.437455555555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45968.437455555555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45968.437455555555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45968.437455555555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45968.437455555555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45968.437455555555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45968.437455555555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45968.437455555555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45968.437455555555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45968.437455555555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45968.437455555555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45968.437455555555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45968.437455555555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45968.437455555555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45968.437455555555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45968.437455555555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45968.437455555555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45968.437455555555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45968.437455555555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45968.437455555555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45968.437455555555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45968.437455555555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45968.437455555555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45968.437455555555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45968.437455555555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45968.437455555555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45968.437455555555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45968.437455555555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45968.437455555555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45968.437455555555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45968.437455555555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45968.437455555555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45968.437455555555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45968.437455555555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45968.437455555555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45968.437455555555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45968.437455555555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45968.437455555555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45968.437455555555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45968.437455555555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45968.437455555555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45968.437455555555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45968.437455555555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45968.437455555555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45968.437455555555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45968.437455555555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45968.437455555555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45968.437455555555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45968.437455555555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45968.437455555555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45968.437455555555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45968.437455555555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45968.437455555555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45968.437455555555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45968.437455555555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45968.437455555555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45968.437455555555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45968.437455555555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45968.437455555555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45968.437455555555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45968.437455555555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45968.437455555555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45968.437455555555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45968.437455555555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45968.437455555555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45968.437455555555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45968.437455555555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45968.437455555555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45968.437455555555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45968.437455555555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45968.437455555555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45968.437455555555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45968.437455555555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45968.437455555555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45968.437455555555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45968.437455555555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45968.437455555555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45968.437455555555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45968.437455555555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45968.437455555555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45968.437455555555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45968.437455555555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45968.437455555555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45968.437455555555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45968.437455555555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45968.437455555555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45968.437455555555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45968.437455555555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45968.437455555555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45968.437455555555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45968.437455555555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45968.437455555555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45968.437455555555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45968.437455555555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45968.437455555555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45968.437455555555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45968.437455555555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45968.437455555555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45968.437455555555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45968.437455555555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45968.437455555555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45968.437455555555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45968.437455555555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45968.437455555555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45968.437455555555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45968.437455555555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45968.437455555555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45968.437455555555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45968.437455555555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45968.437455555555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45968.437455555555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45968.437455555555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45968.437455555555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45968.437455555555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45968.437455555555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45968.437455555555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45968.437455555555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45968.437455555555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45968.437455555555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45968.437455555555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45968.437455555555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45968.437455555555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45968.437455555555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45968.437455555555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45968.437455555555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45968.437455555555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45968.437455555555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45968.437455555555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45968.437455555555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45968.437455555555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45968.437455555555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45968.437455555555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45968.437455555555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45968.437455555555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45968.437455555555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45968.437455555555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45968.437455555555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45968.437455555555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45968.437455555555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45968.437455555555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45968.437455555555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45968.437455555555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45968.437455555555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45968.437455555555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45968.437455555555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45968.437455555555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45968.437455555555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45968.437455555555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45968.437455555555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45968.437455555555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45968.437455555555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45968.437455555555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45968.437455555555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45968.437455555555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45968.437455555555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45968.437455555555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45968.437455555555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45968.437455555555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45968.437455555555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45968.437455555555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45968.437455555555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45968.437455555555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45968.437455555555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45968.437455555555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45968.437455555555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45968.437455555555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45968.437455555555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45968.437455555555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45968.437455555555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45968.437455555555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45968.437455555555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45968.437455555555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45968.437455555555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45968.437455555555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45968.437455555555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45968.437455555555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45968.437455555555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45968.437455555555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45968.437455555555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45968.437455555555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45968.437455555555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45968.437455555555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45968.437455555555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45968.437455555555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45968.437455555555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45968.437455555555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45968.437455555555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45968.437455555555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45968.437455555555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45968.437455555555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45968.437455555555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45968.437455555555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45968.437455555555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45968.437455555555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45968.437455555555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45968.437455555555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45968.437455555555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45968.437455555555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45968.437455555555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45968.437455555555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45968.437455555555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45968.437455555555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45968.437455555555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45968.437455555555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45968.437455555555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45968.437455555555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45968.437455555555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45968.437455555555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45968.437455555555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45968.437455555555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45968.437455555555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45968.437455555555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45968.437455555555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45968.437455555555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45968.437455555555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45968.437455555555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45968.437455555555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45968.437455555555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45968.437455555555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45968.437455555555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45968.437455555555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45968.437455555555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45968.437455555555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45968.437455555555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45968.437455555555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45968.437455555555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45968.437455555555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45968.437455555555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45968.437455555555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45968.437455555555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45968.437455555555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45968.437455555555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45968.437455555555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45968.437455555555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45968.437455555555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45968.437455555555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45968.437455555555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45968.437455555555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45968.437455555555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45968.437455555555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45968.437455555555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45968.437455555555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45968.437455555555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45968.437455555555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45968.437455555555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45968.437455555555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45968.437455555555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45968.437455555555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45968.437455555555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45968.437455555555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45968.437455555555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45968.437455555555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45968.437455555555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45968.437455555555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45968.437455555555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45968.437455555555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45968.437455555555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45968.437455555555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45968.437455555555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45968.437455555555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45968.437455555555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45968.437455555555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45968.437455555555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45968.437455555555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45968.437455555555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45968.437455555555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45968.437455555555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45968.437455555555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45968.437455555555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45968.437455555555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45968.437455555555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45968.437455555555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45968.437455555555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45968.437455555555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45968.437455555555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45968.437455555555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45968.437455555555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45968.437455555555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45968.437455555555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45968.437455555555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45968.437455555555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45968.437455555555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45968.437455555555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45968.437455555555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45968.437455555555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45968.437455555555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45968.437455555555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45968.437455555555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45968.437455555555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45968.437455555555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45968.437455555555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45968.437455555555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45968.437455555555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45968.437455555555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45968.437455555555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45968.437455555555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45968.437455555555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45968.437455555555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45968.437455555555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45968.437455555555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45968.437455555555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45968.437455555555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45968.437455555555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45968.437455555555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45968.437455555555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45968.437455555555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45968.437455555555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45968.437455555555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45968.437455555555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45968.437455555555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45968.437455555555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45968.437455555555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45968.437455555555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45968.437455555555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45968.437455555555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45968.437455555555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45968.437455555555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45968.437455555555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45968.437455555555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45968.437455555555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45968.437455555555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45968.437455555555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45968.437455555555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45968.437455555555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45968.437455555555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45968.437455555555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45968.437455555555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45968.437455555555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45968.437455555555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45968.437455555555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45968.437455555555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45968.437455555555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45968.437455555555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45968.437455555555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45968.437455555555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45968.437455555555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45968.437455555555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45968.437455555555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45968.437455555555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45968.437455555555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45968.437455555555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45968.437455555555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45968.437455555555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45968.437455555555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45968.437455555555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45968.437455555555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45968.437455555555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45968.437455555555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45968.437455555555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45968.437455555555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45968.437455555555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45968.437455555555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45968.437455555555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45968.437455555555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45968.437455555555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45968.437455555555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45968.437455555555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45968.437455555555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45968.437455555555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45968.437455555555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45968.437455555555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45968.437455555555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45968.437455555555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45968.437455555555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45968.437455555555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45968.437455555555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45968.437455555555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45968.437455555555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45968.437455555555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45968.437455555555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45968.437455555555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45968.437455555555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45968.437455555555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45968.437455555555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45968.437455555555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45968.437455555555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45968.437455555555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45968.437455555555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45968.437455555555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45968.437455555555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45968.437455555555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45968.437455555555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45968.437455555555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45968.437455555555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45968.437455555555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45968.437455555555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45968.437455555555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45968.437455555555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45968.437455555555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45968.437455555555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45968.437455555555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45968.437455555555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45968.437455555555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45968.437455555555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45968.437455555555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45968.437455555555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45968.437455555555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45968.437455555555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45968.437455555555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45968.437455555555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45968.437455555555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45968.437455555555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45968.437455555555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45968.437455555555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45968.437455555555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45968.437455555555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45968.437455555555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45968.437455555555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45968.437455555555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45968.437455555555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45968.437455555555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45968.437455555555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45968.437455555555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45968.437455555555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45968.437455555555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45968.437455555555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45968.437455555555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45968.437455555555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45968.437455555555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45968.437455555555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45968.437455555555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45968.437455555555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45968.437455555555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45968.437455555555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45968.437455555555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45968.437455555555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45968.437455555555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45968.437455555555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45968.437455555555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45968.437455555555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45968.437455555555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45968.437455555555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45968.437455555555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45968.437455555555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45968.437455555555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45968.437455555555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45968.437455555555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45968.437455555555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45968.437455555555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45968.437455555555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45968.437455555555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45968.437455555555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45968.437455555555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45968.437455555555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45968.437455555555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45968.437455555555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45968.437455555555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45968.437455555555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45968.437455555555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45968.437455555555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45968.437455555555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45968.437455555555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45968.437455555555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45968.437455555555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45968.437455555555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45968.437455555555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45968.437455555555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45968.437455555555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45968.437455555555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45968.437455555555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45968.437455555555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45968.437455555555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45968.437455555555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45968.437455555555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45968.437455555555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45968.437455555555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45968.437455555555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45968.437455555555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45968.437455555555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45968.437455555555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45968.437455555555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45968.437455555555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45968.437455555555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45968.437455555555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45968.437455555555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45968.437455555555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45968.437455555555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45968.437455555555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45968.437455555555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45968.437455555555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45968.437455555555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45968.437455555555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45968.437455555555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45968.437455555555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45968.437455555555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45968.437455555555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45968.437455555555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45968.437455555555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45968.437455555555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45968.437455555555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45968.437455555555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45968.437455555555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45968.437455555555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45968.437455555555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45968.437455555555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45968.437455555555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45968.437455555555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45968.437455555555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45968.437455555555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45968.437455555555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45968.437455555555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45968.437455555555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45968.437455555555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45968.437455555555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45968.437455555555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45968.437455555555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45968.437455555555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45968.437455555555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45968.437455555555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45968.437455555555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45968.437455555555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45968.437455555555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45968.437455555555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45968.437455555555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45968.437455555555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45968.437455555555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45968.437455555555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45968.437455555555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45968.437455555555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45968.437455555555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45968.437455555555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45968.437455555555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45968.437455555555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45968.437455555555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45968.437455555555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45968.437455555555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45968.437455555555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45968.437455555555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45968.437455555555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45968.437455555555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45968.437455555555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45968.437455555555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45968.437455555555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45968.437455555555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45968.437455555555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45968.437455555555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45968.437455555555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45968.437455555555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45968.437455555555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45968.437455555555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45968.437455555555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45968.437455555555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45968.437455555555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45968.437455555555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45968.437455555555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45968.437455555555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45968.437455555555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45968.437455555555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45968.437455555555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45968.437455555555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45968.437455555555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45968.437455555555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45968.437455555555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45968.437455555555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45968.437455555555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45968.437455555555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45968.437455555555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45968.437455555555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45968.437455555555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45968.437455555555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45968.437455555555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45968.437455555555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45968.437455555555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45968.437455555555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45968.437455555555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45968.437455555555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45968.437455555555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45968.437455555555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45968.437455555555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45968.437455555555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45968.437455555555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45968.437455555555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45968.437455555555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45968.437455555555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45968.437455555555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45968.437455555555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45968.437455555555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45968.437455555555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45968.437455555555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45968.437455555555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45968.437455555555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45968.437455555555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45968.437455555555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45968.437455555555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45968.437455555555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45968.437455555555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45968.437455555555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45968.437455555555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45968.437455555555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45968.437455555555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45968.437455555555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45968.437455555555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45968.437455555555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45968.437455555555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45968.437455555555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45968.437455555555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45968.437455555555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45968.437455555555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45968.437455555555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45968.437455555555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45968.437455555555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45968.437455555555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45968.437455555555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45968.437455555555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45968.437455555555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45968.437455555555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45968.437455555555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45968.437455555555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45968.437455555555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45968.437455555555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45968.437455555555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45968.437455555555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45968.437455555555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45968.437455555555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45968.437455555555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45968.437455555555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45968.437455555555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45968.437455555555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45968.437455555555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45968.437455555555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45968.437455555555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45968.437455555555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45968.437455555555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45968.437455555555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45968.437455555555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45968.437455555555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45968.437455555555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45968.437455555555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45968.437455555555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45968.437455555555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45968.437455555555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45968.437455555555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45968.437455555555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45968.437455555555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45968.437455555555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45968.437455555555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45968.437455555555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45968.437455555555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45968.437455555555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45968.437455555555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45968.437455555555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45968.437455555555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45968.437455555555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45968.437455555555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45968.437455555555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45968.437455555555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45968.437455555555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45968.437455555555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45968.437455555555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45968.437455555555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45968.437455555555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264.95673796295887</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36111</v>
      </c>
      <c r="E3" s="95" t="s">
        <v>39021</v>
      </c>
      <c r="F3" s="112">
        <v>45968.37091435185</v>
      </c>
      <c r="G3" s="113">
        <f ca="1">IFERROR(NOW()-F3,"")</f>
        <v>6.6541203705128282E-2</v>
      </c>
      <c r="H3" s="112">
        <v>45968.365358796298</v>
      </c>
      <c r="I3" s="108" t="str">
        <f>IFERROR(VLOOKUP(D3,DB!A:F,6,0),"")</f>
        <v>Generator-SG</v>
      </c>
      <c r="J3" s="108" t="str">
        <f>IFERROR(VLOOKUP(D3,DB!A:G,7,0),"")</f>
        <v>Dead</v>
      </c>
      <c r="K3" s="114" t="s">
        <v>39112</v>
      </c>
      <c r="L3" s="110" t="str">
        <f>IFERROR(VLOOKUP(D3,DB!A:I,9,0),"")</f>
        <v>Latis</v>
      </c>
    </row>
    <row r="4" spans="1:16" ht="15" customHeight="1">
      <c r="A4" s="108"/>
      <c r="B4" s="108" t="str">
        <f>IFERROR(VLOOKUP(D4,DB!A:K,11,0),"")</f>
        <v/>
      </c>
      <c r="C4" s="109"/>
      <c r="D4" s="92"/>
      <c r="E4" s="95"/>
      <c r="F4" s="112"/>
      <c r="G4" s="113">
        <f ca="1">IFERROR(NOW()-F4,"")</f>
        <v>45968.437455555555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45968.437455555555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45968.437455555555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45968.437455555555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45968.437455555555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45968.437455555555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45968.437455555555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45968.437455555555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45968.437455555555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45968.437455555555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45968.437455555555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45968.437455555555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45968.437455555555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45968.437455555555</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45968.437455555555</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45968.437455555555</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45968.437455555555</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45968.437455555555</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45968.437455555555</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45968.437455555555</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45968.437455555555</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45968.437455555555</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45968.437455555555</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45968.437455555555</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45968.437455555555</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45968.437455555555</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45968.437455555555</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45968.437455555555</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45968.437455555555</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45968.437455555555</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45968.437455555555</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45968.437455555555</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45968.437455555555</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45968.437455555555</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45968.437455555555</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45968.437455555555</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45968.437455555555</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45968.437455555555</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45968.437455555555</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45968.437455555555</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45968.437455555555</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45968.437455555555</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45968.437455555555</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45968.437455555555</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45968.437455555555</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45968.437455555555</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45968.437455555555</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45968.437455555555</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45968.437455555555</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45968.437455555555</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45968.437455555555</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45968.437455555555</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45968.437455555555</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45968.437455555555</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45968.437455555555</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45968.437455555555</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45968.437455555555</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45968.437455555555</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45968.437455555555</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45968.437455555555</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45968.437455555555</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45968.437455555555</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45968.437455555555</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45968.437455555555</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45968.437455555555</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45968.437455555555</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45968.437455555555</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45968.437455555555</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45968.437455555555</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45968.437455555555</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45968.437455555555</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45968.437455555555</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45968.437455555555</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45968.437455555555</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45968.437455555555</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45968.437455555555</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45968.437455555555</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45968.437455555555</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45968.437455555555</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45968.437455555555</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45968.437455555555</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45968.437455555555</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45968.437455555555</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45968.437455555555</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45968.437455555555</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45968.437455555555</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45968.437455555555</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45968.437455555555</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45968.437455555555</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45968.437455555555</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45968.437455555555</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45968.437455555555</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45968.437455555555</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45968.437455555555</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45968.437455555555</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45968.437455555555</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45968.437455555555</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45968.437455555555</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45968.437455555555</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45968.437455555555</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45968.437455555555</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45968.437455555555</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45968.437455555555</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45968.437455555555</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45968.437455555555</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45968.437455555555</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45968.437455555555</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45968.437455555555</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45968.437455555555</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45968.437455555555</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76.60539537036675</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42.248578240738425</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19.776344444442657</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45968.437455555555</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45968.437455555555</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45968.437455555555</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45968.437455555555</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45968.437455555555</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45968.437455555555</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45968.437455555555</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45968.437455555555</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45968.437455555555</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45968.437455555555</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45968.437455555555</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45968.437455555555</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45968.437455555555</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45968.437455555555</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45968.437455555555</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45968.437455555555</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45968.437455555555</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45968.437455555555</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45968.437455555555</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45968.437455555555</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45968.437455555555</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45968.437455555555</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45968.437455555555</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45968.437455555555</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45968.437455555555</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45968.437455555555</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45968.437455555555</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45968.437455555555</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45968.437455555555</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45968.437455555555</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45968.437455555555</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45968.437455555555</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45968.437455555555</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45968.437455555555</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45968.437455555555</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45968.437455555555</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45968.437455555555</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45968.437455555555</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45968.437455555555</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45968.437455555555</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45968.437455555555</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45968.437455555555</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45968.437455555555</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45968.437455555555</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45968.437455555555</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45968.437455555555</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45968.437455555555</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45968.437455555555</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45968.437455555555</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45968.437455555555</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45968.437455555555</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45968.437455555555</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45968.437455555555</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45968.437455555555</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45968.437455555555</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45968.437455555555</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45968.437455555555</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45968.437455555555</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45968.437455555555</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45968.437455555555</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45968.437455555555</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45968.437455555555</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45968.437455555555</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45968.437455555555</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45968.437455555555</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45968.437455555555</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45968.437455555555</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45968.437455555555</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45968.437455555555</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45968.437455555555</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45968.437455555555</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45968.437455555555</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45968.437455555555</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45968.437455555555</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45968.437455555555</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45968.437455555555</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45968.437455555555</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45968.437455555555</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45968.437455555555</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45968.437455555555</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45968.437455555555</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45968.437455555555</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45968.437455555555</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45968.437455555555</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45968.437455555555</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45968.437455555555</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45968.437455555555</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45968.437455555555</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45968.437455555555</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45968.437455555555</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45968.437455555555</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45968.437455555555</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45968.437455555555</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45968.437455555555</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45968.437455555555</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45968.437455555555</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45968.437455555555</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45968.437455555555</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45968.437455555555</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45968.437455555555</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45968.437455555555</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45968.437455555555</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45968.437455555555</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45968.437455555555</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45968.437455555555</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45968.437455555555</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45968.437455555555</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45968.437455555555</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45968.437455555555</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45968.437455555555</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45968.437455555555</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45968.437455555555</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45968.437455555555</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45968.437455555555</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45968.437455555555</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45968.437455555555</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45968.437455555555</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45968.437455555555</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45968.437455555555</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45968.437455555555</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45968.437455555555</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45968.437455555555</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45968.437455555555</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45968.437455555555</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45968.437455555555</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45968.437455555555</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45968.437455555555</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45968.437455555555</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45968.437455555555</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45968.437455555555</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45968.437455555555</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45968.437455555555</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45968.437455555555</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45968.437455555555</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45968.437455555555</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45968.437455555555</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45968.437455555555</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45968.437455555555</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45968.437455555555</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45968.437455555555</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45968.437455555555</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45968.437455555555</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45968.437455555555</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45968.437455555555</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45968.437455555555</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45968.437455555555</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45968.437455555555</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45968.437455555555</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45968.437455555555</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45968.437455555555</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45968.437455555555</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45968.437455555555</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45968.437455555555</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45968.437455555555</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45968.437455555555</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45968.437455555555</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45968.437455555555</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45968.437455555555</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45968.437455555555</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45968.437455555555</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45968.437455555555</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45968.437455555555</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45968.437455555555</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45968.437455555555</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45968.437455555555</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45968.437455555555</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45968.437455555555</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45968.437455555555</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45968.437455555555</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45968.437455555555</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45968.437455555555</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45968.437455555555</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45968.437455555555</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45968.437455555555</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45968.437455555555</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45968.437455555555</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45968.437455555555</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45968.437455555555</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45968.437455555555</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45968.437455555555</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45968.437455555555</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45968.437455555555</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45968.437455555555</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45968.437455555555</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45968.437455555555</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45968.437455555555</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45968.437455555555</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45968.437455555555</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45968.437455555555</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45968.437455555555</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45968.437455555555</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45968.437455555555</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45968.437455555555</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45968.437455555555</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45968.437455555555</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45968.437455555555</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45968.437455555555</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45968.437455555555</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45968.437455555555</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45968.437455555555</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45968.437455555555</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45968.437455555555</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45968.437455555555</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45968.437455555555</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45968.437455555555</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45968.437455555555</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45968.437455555555</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45968.437455555555</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45968.437455555555</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45968.437455555555</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45968.437455555555</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45968.437455555555</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45968.437455555555</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45968.437455555555</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45968.437455555555</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45968.437455555555</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45968.437455555555</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45968.437455555555</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45968.437455555555</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45968.437455555555</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45968.437455555555</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45968.437455555555</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45968.437455555555</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45968.437455555555</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45968.437455555555</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45968.437455555555</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45968.437455555555</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45968.437455555555</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45968.437455555555</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45968.437455555555</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45968.437455555555</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45968.437455555555</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45968.437455555555</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45968.437455555555</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45968.437455555555</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45968.437455555555</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45968.437455555555</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45968.437455555555</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45968.437455555555</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45968.437455555555</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45968.437455555555</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45968.437455555555</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45968.437455555555</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45968.437455555555</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45968.437455555555</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45968.437455555555</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45968.437455555555</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45968.437455555555</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45968.437455555555</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45968.437455555555</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45968.437455555555</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45968.437455555555</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45968.437455555555</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45968.437455555555</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45968.437455555555</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45968.437455555555</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45968.437455555555</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45968.437455555555</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45968.437455555555</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45968.437455555555</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45968.437455555555</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45968.437455555555</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45968.437455555555</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45968.437455555555</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45968.437455555555</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45968.437455555555</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45968.437455555555</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45968.437455555555</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45968.437455555555</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45968.437455555555</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45968.437455555555</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45968.437455555555</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45968.437455555555</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45968.437455555555</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45968.437455555555</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45968.437455555555</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45968.437455555555</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45968.437455555555</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45968.437455555555</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45968.437455555555</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45968.437455555555</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45968.437455555555</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row r="1247" ht="15"/>
    <row r="1248"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4"/>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1</v>
      </c>
      <c r="D2" s="61" t="s">
        <v>37390</v>
      </c>
      <c r="E2" s="61" t="s">
        <v>39021</v>
      </c>
      <c r="F2" s="145">
        <v>45968.338761574072</v>
      </c>
      <c r="G2" s="146">
        <f ca="1">IFERROR(NOW()-F2,"-")</f>
        <v>9.8693981482938398E-2</v>
      </c>
      <c r="H2" s="147">
        <v>45968.332962962966</v>
      </c>
      <c r="I2" s="86" t="str">
        <f>IFERROR(VLOOKUP(D2,DB!A:F,6,0),"")</f>
        <v>Generator-SG</v>
      </c>
      <c r="J2" s="61" t="str">
        <f>IFERROR(VLOOKUP(D2,DB!A:G,7,0),"")</f>
        <v>Vandalized</v>
      </c>
      <c r="K2" s="148" t="s">
        <v>39120</v>
      </c>
      <c r="L2" s="149" t="str">
        <f>IFERROR(VLOOKUP(D2,DB!A:I,9,0),"")</f>
        <v>Latis</v>
      </c>
    </row>
    <row r="3" spans="1:12" ht="31.5" customHeight="1">
      <c r="A3" s="86" t="s">
        <v>39121</v>
      </c>
      <c r="B3" s="61" t="str">
        <f>IFERROR(VLOOKUP(D3,DB!A:K,11,0),"")</f>
        <v>R6</v>
      </c>
      <c r="C3" s="61">
        <v>1</v>
      </c>
      <c r="D3" s="61" t="s">
        <v>34041</v>
      </c>
      <c r="E3" s="61" t="s">
        <v>39100</v>
      </c>
      <c r="F3" s="145">
        <v>45968.376967592594</v>
      </c>
      <c r="G3" s="146">
        <f ca="1">IFERROR(NOW()-F3,"-")</f>
        <v>6.0487962960905861E-2</v>
      </c>
      <c r="H3" s="147">
        <v>45968.371145833335</v>
      </c>
      <c r="I3" s="86" t="str">
        <f>IFERROR(VLOOKUP(D3,DB!A:F,6,0),"")</f>
        <v>SCECO</v>
      </c>
      <c r="J3" s="61" t="str">
        <f>IFERROR(VLOOKUP(D3,DB!A:G,7,0),"")</f>
        <v>Vandalized</v>
      </c>
      <c r="K3" s="148" t="s">
        <v>39122</v>
      </c>
      <c r="L3" s="149" t="str">
        <f>IFERROR(VLOOKUP(D3,DB!A:I,9,0),"")</f>
        <v>Latis</v>
      </c>
    </row>
    <row r="4" spans="1:12" ht="31.5" customHeight="1">
      <c r="A4" s="86"/>
      <c r="B4" s="61" t="str">
        <f>IFERROR(VLOOKUP(D4,DB!A:K,11,0),"")</f>
        <v/>
      </c>
      <c r="C4" s="61"/>
      <c r="D4" s="61"/>
      <c r="E4" s="61"/>
      <c r="F4" s="145"/>
      <c r="G4" s="146">
        <f ca="1">IFERROR(NOW()-F4,"-")</f>
        <v>45968.437455555555</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45968.437455555555</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45968.437455555555</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45968.437455555555</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45968.437455555555</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45968.437455555555</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45968.437455555555</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45968.437455555555</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45968.437455555555</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45968.437455555555</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45968.437455555555</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45968.437455555555</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45968.437455555555</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45968.437455555555</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45968.437455555555</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45968.437455555555</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45968.437455555555</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45968.437455555555</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45968.437455555555</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45968.437455555555</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45968.437455555555</v>
      </c>
      <c r="H24" s="147"/>
      <c r="I24" s="86" t="str">
        <f>IFERROR(VLOOKUP(D24,DB!A:F,6,0),"")</f>
        <v/>
      </c>
      <c r="J24" s="61" t="str">
        <f>IFERROR(VLOOKUP(D24,DB!A:G,7,0),"")</f>
        <v/>
      </c>
      <c r="K24" s="148"/>
      <c r="L24" s="149" t="str">
        <f>IFERROR(VLOOKUP(D24,DB!A:I,9,0),"")</f>
        <v/>
      </c>
    </row>
  </sheetData>
  <dataValidations count="2">
    <dataValidation allowBlank="1" showInputMessage="1" showErrorMessage="1" sqref="E1" xr:uid="{62B1622A-85BD-4882-B430-9803BC9B7251}"/>
    <dataValidation type="list" allowBlank="1" showInputMessage="1" showErrorMessage="1" sqref="E2:E24"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2025-11-07T07:30:50Z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