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08" documentId="13_ncr:1_{F6CB121F-512D-4AA6-A0C1-0FB36C537598}" xr6:coauthVersionLast="47" xr6:coauthVersionMax="47" xr10:uidLastSave="{0511BAB5-2E1D-4D22-B8F7-2053AD0D143C}"/>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<sst xmlns="http://schemas.openxmlformats.org/spreadsheetml/2006/main" count="180317" uniqueCount="39127">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</sst>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300.08573379629524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3.978460648067994E-2</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45963.034159606483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45963.034159606483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45963.034159606483</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45963.034159606483</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45963.034159606483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45963.034159606483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45963.034159606483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45963.034159606483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45963.034159606483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45963.034159606483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45963.034159606483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45963.034159606483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45963.034159606483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45963.034159606483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45963.034159606483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45963.034159606483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45963.034159606483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45963.034159606483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45963.034159606483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45963.034159606483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45963.034159606483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45963.034159606483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45963.034159606483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45963.034159606483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45963.034159606483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45963.034159606483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45963.034159606483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45963.034159606483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45963.034159606483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45963.034159606483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45963.034159606483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45963.034159606483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45963.034159606483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45963.034159606483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45963.034159606483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45963.034159606483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45963.034159606483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45963.034159606483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45963.034159606483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45963.034159606483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45963.034159606483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45963.034159606483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45963.034159606483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45963.034159606483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45963.034159606483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45963.034159606483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45963.034159606483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45963.034159606483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45963.034159606483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45963.034159606483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45963.034159606483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45963.034159606483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45963.034159606483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45963.034159606483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45963.034159606483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45963.034159606483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45963.034159606483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45963.034159606483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45963.034159606483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45963.034159606483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45963.034159606483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45963.034159606483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45963.034159606483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45963.034159606483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45963.034159606483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45963.034159606483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45963.034159606483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45963.034159606483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45963.034159606483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45963.034159606483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45963.034159606483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45963.034159606483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45963.034159606483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45963.034159606483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45963.034159606483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45963.034159606483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45963.034159606483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45963.034159606483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45963.034159606483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45963.034159606483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45963.034159606483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45963.034159606483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45963.034159606483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45963.034159606483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45963.034159606483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45963.034159606483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45963.034159606483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45963.034159606483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45963.034159606483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45963.034159606483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45963.034159606483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45963.034159606483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45963.034159606483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45963.034159606483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45963.034159606483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45963.034159606483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45963.034159606483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45963.034159606483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45963.034159606483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45963.034159606483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45963.034159606483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45963.034159606483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45963.034159606483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45963.034159606483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45963.034159606483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45963.034159606483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45963.034159606483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45963.034159606483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45963.034159606483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45963.034159606483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45963.034159606483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45963.034159606483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45963.034159606483</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45963.034159606483</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45963.034159606483</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45963.034159606483</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D4513797-E4BF-4D46-B790-EF5A87AADE4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I7" sqref="I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138.03432175925991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4.2920762731519062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0.26027071759745013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45963.034159606483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45963.034159606483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45963.034159606483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45963.034159606483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45963.034159606483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45963.034159606483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45963.034159606483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45963.034159606483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45963.034159606483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45963.034159606483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45963.034159606483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45963.034159606483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45963.034159606483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45963.034159606483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45963.034159606483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45963.034159606483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45963.034159606483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45963.034159606483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45963.034159606483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45963.034159606483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45963.034159606483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45963.034159606483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45963.034159606483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45963.034159606483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45963.034159606483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45963.034159606483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45963.034159606483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45963.034159606483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45963.034159606483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45963.034159606483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45963.034159606483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45963.034159606483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45963.034159606483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45963.034159606483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45963.034159606483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45963.034159606483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45963.034159606483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45963.034159606483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45963.034159606483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45963.034159606483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45963.034159606483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45963.034159606483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45963.034159606483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45963.034159606483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45963.034159606483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45963.034159606483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45963.034159606483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45963.034159606483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45963.034159606483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45963.034159606483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45963.034159606483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45963.034159606483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45963.034159606483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45963.034159606483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45963.034159606483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45963.034159606483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45963.034159606483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45963.034159606483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45963.034159606483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45963.034159606483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45963.034159606483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45963.034159606483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45963.034159606483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45963.034159606483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45963.034159606483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45963.034159606483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45963.034159606483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45963.034159606483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45963.034159606483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45963.034159606483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45963.034159606483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45963.034159606483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45963.034159606483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45963.034159606483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45963.034159606483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45963.034159606483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45963.034159606483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45963.034159606483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45963.034159606483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45963.034159606483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45963.034159606483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45963.034159606483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45963.034159606483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45963.034159606483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45963.034159606483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45963.034159606483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45963.034159606483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45963.034159606483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45963.034159606483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45963.034159606483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45963.034159606483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45963.034159606483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45963.034159606483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45963.034159606483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45963.034159606483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45963.034159606483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45963.034159606483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45963.034159606483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45963.034159606483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45963.034159606483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45963.034159606483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45963.034159606483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45963.034159606483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45963.034159606483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45963.034159606483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45963.034159606483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45963.034159606483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45963.034159606483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45963.034159606483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45963.034159606483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45963.034159606483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45963.034159606483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45963.034159606483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45963.034159606483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45963.034159606483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45963.034159606483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45963.034159606483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45963.034159606483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45963.034159606483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45963.034159606483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45963.034159606483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45963.034159606483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45963.034159606483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45963.034159606483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45963.034159606483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45963.034159606483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45963.034159606483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45963.034159606483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45963.034159606483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45963.034159606483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45963.034159606483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45963.034159606483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45963.034159606483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45963.034159606483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45963.034159606483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45963.034159606483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45963.034159606483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45963.034159606483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45963.034159606483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45963.034159606483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45963.034159606483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45963.034159606483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45963.034159606483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45963.034159606483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opLeftCell="F1" workbookViewId="0">
      <selection activeCell="K3" sqref="K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39111</v>
      </c>
      <c r="B2" s="62" t="str">
        <f>IFERROR(VLOOKUP(D2,DB!A:K,11,0),"")</f>
        <v>R3</v>
      </c>
      <c r="C2" s="62">
        <v>1</v>
      </c>
      <c r="D2" s="62" t="s">
        <v>18829</v>
      </c>
      <c r="E2" s="62" t="s">
        <v>39021</v>
      </c>
      <c r="F2" s="174">
        <v>45962.933206018519</v>
      </c>
      <c r="G2" s="173">
        <f ca="1">IFERROR(NOW()-F2,"-")</f>
        <v>0.10095358796388609</v>
      </c>
      <c r="H2" s="174">
        <v>45962.928263888891</v>
      </c>
      <c r="I2" s="87" t="str">
        <f>IFERROR(VLOOKUP(D2,DB!A:F,6,0),"")</f>
        <v>SCECO</v>
      </c>
      <c r="J2" s="62" t="str">
        <f>IFERROR(VLOOKUP(D2,DB!A:G,7,0),"")</f>
        <v>Dead</v>
      </c>
      <c r="K2" s="172" t="s">
        <v>39112</v>
      </c>
      <c r="L2" s="171" t="str">
        <f>IFERROR(VLOOKUP(D2,DB!A:I,9,0),"")</f>
        <v>Latis</v>
      </c>
    </row>
    <row r="3" spans="1:13" ht="15" customHeight="1">
      <c r="A3" s="19"/>
      <c r="B3" s="62" t="str">
        <f>IFERROR(VLOOKUP(D3,DB!A:K,11,0),"")</f>
        <v/>
      </c>
      <c r="C3" s="18"/>
      <c r="D3" s="18"/>
      <c r="E3" s="18"/>
      <c r="F3" s="20"/>
      <c r="G3" s="21">
        <f ca="1">IFERROR(NOW()-F3,"-")</f>
        <v>45963.034159606483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45963.034159722221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45963.034159722221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45963.034159722221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45963.034159722221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45963.034159722221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45963.034159722221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45963.034159722221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45963.034159722221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45963.034159722221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45963.034159722221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45963.034159722221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45963.034159722221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45963.034159722221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45963.034159722221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45963.034159722221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45963.034159722221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45963.034159722221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45963.034159722221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45963.034159722221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45963.034159722221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45963.034159722221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45963.034159722221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45963.034159722221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45963.034159722221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45963.034159722221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45963.034159722221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45963.034159722221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45963.034159722221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45963.034159722221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45963.034159722221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45963.034159722221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45963.034159722221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45963.034159722221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45963.034159722221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45963.034159722221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45963.034159722221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45963.034159722221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45963.034159722221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45963.034159722221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45963.034159722221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45963.034159722221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45963.034159722221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45963.034159722221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45963.034159722221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45963.034159722221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45963.034159722221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45963.034159722221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45963.034159722221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45963.034159722221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45963.034159722221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45963.034159722221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45963.034159722221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45963.034159722221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45963.034159722221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45963.034159722221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45963.034159722221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45963.034159722221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45963.034159722221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45963.034159722221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45963.034159722221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45963.034159722221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45963.034159722221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45963.034159722221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45963.034159722221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45963.034159722221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45963.034159722221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45963.034159722221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45963.034159722221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45963.034159722221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45963.034159722221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45963.034159722221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45963.034159722221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45963.034159722221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45963.034159722221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45963.034159722221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45963.034159722221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45963.034159722221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45963.034159722221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45963.034159722221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45963.034159722221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45963.034159722221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45963.034159722221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45963.034159722221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45963.034159722221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45963.034159722221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45963.034159722221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45963.034159722221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45963.034159722221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45963.034159722221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45963.034159722221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45963.034159722221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45963.034159722221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45963.034159722221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45963.034159722221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45963.034159722221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45963.034159722221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45963.034159722221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45963.034159722221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45963.034159722221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45963.034159722221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45963.034159722221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45963.034159722221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45963.034159722221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45963.034159722221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45963.034159722221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45963.034159722221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45963.034159722221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45963.034159722221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45963.034159722221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45963.034159722221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45963.034159722221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45963.034159722221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45963.034159722221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45963.034159722221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45963.034159722221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45963.034159722221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45963.034159722221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45963.034159722221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45963.034159722221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45963.034159722221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45963.034159722221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45963.034159722221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45963.034159722221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45963.034159722221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45963.034159722221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45963.034159722221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45963.034159722221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45963.034159722221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45963.034159722221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45963.034159722221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45963.034159722221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45963.034159722221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45963.034159722221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45963.034159722221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45963.034159722221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45963.034159722221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45963.034159722221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45963.034159722221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45963.034159722221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45963.034159722221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45963.034159722221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45963.034159722221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45963.034159722221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45963.034159722221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45963.034159722221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45963.034159722221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45963.034159722221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45963.034159722221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45963.034159722221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45963.034159722221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45963.034159722221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45963.034159722221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45963.034159722221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45963.034159722221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45963.034159722221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45963.034159722221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45963.034159722221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45963.034159722221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45963.034159722221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45963.034159722221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45963.034159722221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45963.034159722221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45963.034159722221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45963.034159722221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45963.034159722221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45963.034159722221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45963.034159722221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45963.034159722221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45963.034159722221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45963.034159722221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45963.034159722221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45963.034159722221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45963.034159722221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45963.034159722221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45963.034159722221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45963.034159722221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45963.034159722221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45963.034159722221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45963.034159722221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45963.034159722221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45963.034159722221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45963.034159722221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45963.034159722221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45963.034159722221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45963.034159722221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45963.034159722221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45963.034159722221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45963.034159722221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45963.034159722221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45963.034159722221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45963.034159722221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45963.034159722221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45963.034159722221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45963.034159722221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45963.034159722221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45963.034159722221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45963.034159722221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45963.034159722221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45963.034159722221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45963.034159722221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45963.034159722221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45963.034159722221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45963.034159722221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45963.034159722221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45963.034159722221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45963.034159722221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45963.034159722221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45963.034159722221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45963.034159722221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45963.034159722221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45963.034159722221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45963.034159722221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45963.034159722221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45963.034159722221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45963.034159722221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45963.034159722221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45963.034159722221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45963.034159722221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45963.034159722221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45963.034159722221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45963.034159722221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45963.034159722221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45963.034159722221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45963.034159722221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45963.034159722221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45963.034159722221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45963.034159722221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45963.034159722221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45963.034159722221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45963.034159722221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45963.034159722221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45963.034159722221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45963.034159722221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45963.034159722221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45963.034159722221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45963.034159722221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45963.034159722221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45963.034159722221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45963.034159722221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45963.034159722221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45963.034159722221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45963.034159722221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45963.034159722221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45963.034159722221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45963.034159722221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45963.034159722221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45963.034159722221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45963.034159722221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45963.034159722221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45963.034159722221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45963.034159722221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45963.034159722221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45963.034159722221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45963.034159722221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45963.034159722221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45963.034159722221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45963.034159722221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45963.034159722221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45963.034159722221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45963.034159722221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45963.034159722221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45963.034159722221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45963.034159722221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45963.034159722221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45963.034159722221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45963.034159722221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45963.034159722221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45963.034159722221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45963.034159722221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45963.034159722221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45963.034159722221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45963.034159722221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45963.034159722221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45963.034159722221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45963.034159722221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45963.034159722221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45963.034159722221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45963.034159722221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45963.034159722221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45963.034159722221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45963.034159722221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45963.034159722221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45963.034159722221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45963.034159722221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45963.034159722221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45963.034159722221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45963.034159722221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45963.034159722221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45963.034159722221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45963.034159722221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45963.034159722221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45963.034159722221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45963.034159722221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45963.034159722221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45963.034159722221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45963.034159722221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45963.034159722221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45963.034159722221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45963.034159722221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45963.034159722221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45963.034159722221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45963.034159722221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45963.034159722221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45963.034159722221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45963.034159722221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45963.034159722221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45963.034159722221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45963.034159722221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45963.034159722221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45963.034159722221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45963.034159722221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45963.034159722221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45963.034159722221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45963.034159722221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45963.034159722221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45963.034159722221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45963.034159722221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45963.034159722221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45963.034159722221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45963.034159722221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45963.034159722221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45963.034159722221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45963.034159722221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45963.034159722221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45963.034159722221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45963.034159722221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45963.034159722221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45963.034159722221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45963.034159722221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45963.034159722221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45963.034159722221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45963.034159722221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45963.034159722221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45963.034159722221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45963.034159722221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45963.034159722221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45963.034159722221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45963.034159722221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45963.034159722221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45963.034159722221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45963.034159722221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45963.034159722221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45963.034159722221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45963.034159722221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45963.034159722221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45963.034159722221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45963.034159722221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45963.034159722221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45963.034159722221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45963.034159722221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45963.034159722221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45963.034159722221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45963.034159722221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45963.034159722221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45963.034159722221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45963.034159722221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45963.034159722221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45963.034159722221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45963.034159722221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45963.034159722221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45963.034159722221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45963.034159722221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45963.034159722221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45963.034159722221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45963.034159722221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45963.034159722221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45963.034159722221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45963.034159722221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45963.034159722221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45963.034159722221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45963.034159722221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45963.034159722221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45963.034159722221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45963.034159722221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45963.034159722221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45963.034159722221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45963.034159722221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45963.034159722221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45963.034159722221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45963.034159722221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45963.034159722221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45963.034159722221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45963.034159722221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45963.034159722221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45963.034159722221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45963.034159722221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45963.034159722221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45963.034159722221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45963.034159722221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45963.034159722221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45963.034159722221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45963.034159722221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45963.034159722221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45963.034159722221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45963.034159722221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45963.034159722221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45963.034159722221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45963.034159722221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45963.034159722221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45963.034159722221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45963.034159722221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45963.034159722221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45963.034159722221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45963.034159722221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45963.034159722221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45963.034159722221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45963.034159722221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45963.034159722221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45963.034159722221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45963.034159722221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45963.034159722221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45963.034159722221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45963.034159722221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45963.034159722221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45963.034159722221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45963.034159722221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45963.034159722221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45963.034159722221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45963.034159722221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45963.034159722221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45963.034159722221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45963.034159722221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45963.034159722221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45963.034159722221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45963.034159722221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45963.034159722221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45963.034159722221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45963.034159722221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45963.034159722221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45963.034159722221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45963.034159722221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45963.034159722221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45963.034159722221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45963.034159722221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45963.034159722221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45963.034159722221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45963.034159722221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45963.034159722221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45963.034159722221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45963.034159722221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45963.034159722221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45963.034159722221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45963.034159722221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45963.034159722221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45963.034159722221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45963.034159722221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45963.034159722221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45963.034159722221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45963.034159722221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45963.034159722221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45963.034159722221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45963.034159722221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45963.034159722221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45963.034159722221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45963.034159722221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45963.034159722221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45963.034159722221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45963.034159722221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45963.034159722221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45963.034159722221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45963.034159722221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45963.034159722221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45963.034159722221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45963.034159722221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45963.034159722221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45963.034159722221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45963.034159722221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45963.034159722221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45963.034159722221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45963.034159722221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45963.034159722221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45963.034159722221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45963.034159722221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45963.034159722221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45963.034159722221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45963.034159722221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45963.034159722221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45963.034159722221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45963.034159722221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45963.034159722221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45963.034159722221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45963.034159722221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45963.034159722221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45963.034159722221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45963.034159722221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45963.034159722221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45963.034159722221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45963.034159722221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45963.034159722221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45963.034159722221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45963.034159722221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45963.034159722221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45963.034159722221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45963.034159722221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45963.034159722221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45963.034159722221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45963.034159722221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45963.034159722221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45963.034159722221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45963.034159722221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45963.034159722221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45963.034159722221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45963.034159722221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45963.034159722221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45963.034159722221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45963.034159722221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45963.034159722221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45963.034159722221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45963.034159722221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45963.034159722221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45963.034159722221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45963.034159722221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45963.034159722221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45963.034159722221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45963.034159722221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45963.034159722221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45963.034159722221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45963.034159722221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45963.034159722221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45963.034159722221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45963.034159722221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45963.034159722221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45963.034159722221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45963.034159722221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45963.034159722221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45963.034159722221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45963.034159722221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45963.034159722221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45963.034159722221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45963.034159722221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45963.034159722221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45963.034159722221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45963.034159722221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45963.034159722221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45963.034159722221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45963.034159722221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45963.034159722221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45963.034159722221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45963.034159722221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45963.034159722221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45963.034159722221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45963.034159722221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45963.034159722221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45963.034159722221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45963.034159722221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45963.034159722221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45963.034159722221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45963.034159722221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45963.034159722221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45963.034159722221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45963.034159722221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45963.034159722221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45963.034159722221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45963.034159722221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45963.034159722221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45963.034159722221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45963.034159722221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45963.034159722221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45963.034159722221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45963.034159722221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45963.034159722221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45963.034159722221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45963.034159722221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45963.034159722221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45963.034159722221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45963.034159722221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45963.034159722221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45963.034159722221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45963.034159722221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45963.034159722221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45963.034159722221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45963.034159722221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45963.034159722221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45963.034159722221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45963.034159722221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45963.034159722221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45963.034159722221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45963.034159722221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45963.034159722221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45963.034159722221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45963.034159722221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45963.034159722221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45963.034159722221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45963.034159722221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45963.034159722221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45963.034159722221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45963.034159722221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45963.034159722221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45963.034159722221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45963.034159722221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45963.034159722221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45963.034159722221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45963.034159722221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45963.034159722221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45963.034159722221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45963.034159722221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45963.034159722221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45963.034159722221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45963.034159722221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45963.034159722221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45963.034159722221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45963.034159722221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45963.034159722221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45963.034159722221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45963.034159722221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45963.034159722221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45963.034159722221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45963.034159722221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45963.034159722221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45963.034159722221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45963.034159722221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45963.034159722221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45963.034159722221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45963.034159722221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45963.034159722221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45963.034159722221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45963.034159722221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45963.034159722221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45963.034159722221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45963.034159722221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45963.034159722221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45963.034159722221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45963.034159722221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45963.034159722221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45963.034159722221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45963.034159722221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45963.034159722221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45963.034159722221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45963.034159722221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45963.034159722221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45963.034159722221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45963.034159722221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45963.034159722221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45963.034159722221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45963.034159722221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45963.034159722221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45963.034159722221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45963.034159722221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45963.034159722221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45963.034159722221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45963.034159722221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45963.034159722221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45963.034159722221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45963.034159722221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45963.034159722221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45963.034159722221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45963.034159722221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45963.034159722221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45963.034159722221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45963.034159722221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45963.034159722221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45963.034159722221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45963.034159722221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45963.034159722221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45963.034159722221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45963.034159722221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45963.034159722221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45963.034159722221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45963.034159722221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45963.034159722221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45963.034159722221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45963.034159722221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45963.034159722221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45963.034159722221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45963.034159722221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45963.034159722221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45963.034159722221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45963.034159722221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45963.034159722221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45963.034159722221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45963.034159722221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45963.034159722221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45963.034159722221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45963.034159722221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45963.034159722221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45963.034159722221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45963.034159722221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45963.034159722221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45963.034159722221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45963.034159722221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45963.034159722221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45963.034159722221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45963.034159722221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45963.034159722221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45963.034159722221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45963.034159722221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45963.034159722221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45963.034159722221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45963.034159722221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45963.034159722221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45963.034159722221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45963.034159722221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45963.034159722221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45963.034159722221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45963.034159722221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45963.034159722221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45963.034159722221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45963.034159722221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45963.034159722221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45963.034159722221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45963.034159722221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45963.034159722221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45963.034159722221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45963.034159722221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45963.034159722221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45963.034159722221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45963.034159722221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45963.034159722221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45963.034159722221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45963.034159722221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45963.034159722221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45963.034159722221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45963.034159722221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45963.034159722221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45963.034159722221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45963.034159722221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45963.034159722221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45963.034159722221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45963.034159722221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45963.034159722221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45963.034159722221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45963.034159722221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45963.034159722221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45963.034159722221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45963.034159722221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45963.034159722221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45963.034159722221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45963.034159722221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45963.034159722221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45963.034159722221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45963.034159722221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45963.034159722221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45963.034159722221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45963.034159722221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45963.034159722221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45963.034159722221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45963.034159722221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45963.034159722221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45963.034159722221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45963.034159722221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45963.034159722221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45963.034159722221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45963.034159722221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45963.034159722221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45963.034159722221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45963.034159722221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45963.034159722221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45963.034159722221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45963.034159722221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45963.034159722221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45963.034159722221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45963.034159722221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45963.034159722221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45963.034159722221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45963.034159722221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45963.034159722221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45963.034159722221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45963.034159722221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45963.034159722221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45963.034159722221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45963.034159722221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45963.034159722221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45963.034159722221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45963.034159722221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45963.034159722221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45963.034159722221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45963.034159722221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45963.034159722221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45963.034159722221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45963.034159722221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45963.034159722221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45963.034159722221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45963.034159722221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45963.034159722221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45963.034159722221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45963.034159722221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45963.034159722221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45963.034159722221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45963.034159722221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45963.034159722221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45963.034159722221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45963.034159722221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45963.034159722221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45963.034159722221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45963.034159722221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45963.034159722221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45963.034159722221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45963.034159722221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45963.034159722221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45963.034159722221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45963.034159722221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45963.034159722221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45963.034159722221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45963.034159722221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45963.034159722221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45963.034159722221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45963.034159722221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45963.034159722221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45963.034159722221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45963.034159722221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45963.034159722221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45963.034159722221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45963.034159722221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45963.034159722221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45963.034159722221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45963.034159722221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45963.034159722221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45963.034159722221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45963.034159722221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45963.034159722221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45963.034159722221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45963.034159722221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45963.034159722221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45963.034159722221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45963.034159722221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45963.034159722221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45963.034159722221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45963.034159722221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45963.034159722221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45963.034159722221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45963.034159722221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45963.034159722221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45963.034159722221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45963.034159722221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45963.034159722221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45963.034159722221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45963.034159722221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45963.034159722221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45963.034159722221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45963.034159722221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45963.034159722221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45963.034159722221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45963.034159722221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45963.034159722221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45963.034159722221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45963.034159722221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45963.034159722221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45963.034159722221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45963.034159722221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45963.034159722221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45963.034159722221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45963.034159722221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45963.034159722221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45963.034159722221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45963.034159722221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45963.034159722221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45963.034159722221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45963.034159722221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45963.034159722221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45963.034159722221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45963.034159722221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45963.034159722221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45963.034159722221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45963.034159722221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45963.034159722221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45963.034159722221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45963.034159722221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45963.034159722221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45963.034159722221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45963.034159722221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45963.034159722221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45963.034159722221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45963.034159722221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45963.034159722221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45963.034159722221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45963.034159722221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45963.034159722221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45963.034159722221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45963.034159722221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45963.034159722221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45963.034159722221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45963.034159722221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45963.034159722221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45963.034159722221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45963.034159722221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45963.034159722221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45963.034159722221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45963.034159722221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45963.034159722221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45963.034159722221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45963.034159722221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45963.034159722221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45963.034159722221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45963.034159722221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45963.034159722221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45963.034159722221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45963.034159722221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45963.034159722221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45963.034159722221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45963.034159722221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45963.034159722221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45963.034159722221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45963.034159722221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45963.034159722221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45963.034159722221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45963.034159722221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45963.034159722221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45963.034159722221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45963.034159722221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45963.034159722221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45963.034159722221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45963.034159722221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45963.034159722221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45963.034159722221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45963.034159722221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45963.034159722221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45963.034159722221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45963.034159722221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45963.034159722221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45963.034159722221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45963.034159722221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45963.034159722221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45963.034159722221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45963.034159722221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45963.034159722221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45963.034159722221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45963.034159722221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45963.034159722221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45963.034159722221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45963.034159722221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45963.034159722221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45963.034159722221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45963.034159722221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45963.034159722221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45963.034159722221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45963.034159722221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45963.034159722221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45963.034159722221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45963.034159722221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45963.034159722221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45963.034159722221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45963.034159722221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45963.034159722221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45963.034159722221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45963.034159722221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45963.034159722221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45963.034159722221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45963.034159722221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45963.034159722221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45963.034159722221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45963.034159722221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45963.034159722221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45963.034159722221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45963.034159722221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45963.034159722221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45963.034159722221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45963.034159722221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45963.034159722221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45963.034159722221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45963.034159722221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45963.034159722221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45963.034159722221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45963.034159722221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45963.034159722221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45963.034159722221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45963.034159722221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45963.034159722221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45963.034159722221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45963.034159722221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45963.034159722221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45963.034159722221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45963.034159722221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45963.034159722221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45963.034159722221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45963.034159722221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45963.034159722221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45963.034159722221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45963.034159722221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45963.034159722221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45963.034159722221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45963.034159722221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45963.034159722221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45963.034159722221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45963.034159722221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45963.034159722221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45963.034159722221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45963.034159722221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45963.034159722221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45963.034159722221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45963.034159722221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45963.034159722221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45963.034159722221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45963.034159722221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45963.034159722221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45963.034159722221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45963.034159722221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45963.034159722221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45963.034159722221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45963.034159722221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45963.034159722221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45963.034159722221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45963.034159722221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45963.034159722221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45963.034159722221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45963.034159722221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45963.034159722221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45963.034159722221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45963.034159722221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45963.034159722221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45963.034159722221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45963.034159722221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45963.034159722221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45963.034159722221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45963.034159722221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45963.034159722221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45963.034159722221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45963.034159722221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45963.034159722221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45963.034159722221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45963.034159722221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45963.034159722221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45963.034159722221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45963.034159722221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45963.034159722221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45963.034159722221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45963.034159722221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45963.034159722221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45963.034159722221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45963.034159722221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45963.034159722221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45963.034159722221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45963.034159722221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45963.034159722221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45963.034159722221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45963.034159722221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45963.034159722221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45963.034159722221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45963.034159722221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45963.034159722221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45963.034159722221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45963.034159722221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45963.034159722221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45963.034159722221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45963.034159722221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45963.034159722221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45963.034159722221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45963.034159722221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45963.034159722221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45963.034159722221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45963.034159722221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45963.034159722221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45963.034159722221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45963.034159722221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45963.034159722221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45963.034159722221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45963.034159722221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45963.034159722221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45963.034159722221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45963.034159722221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45963.034159722221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45963.034159722221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45963.034159722221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45963.034159722221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45963.034159722221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45963.034159722221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45963.034159722221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45963.034159722221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45963.034159722221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45963.034159722221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45963.034159722221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45963.034159722221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45963.034159722221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45963.034159722221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45963.034159722221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45963.034159722221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45963.034159722221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45963.034159722221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45963.034159722221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45963.034159722221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45963.034159722221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45963.034159722221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45963.034159722221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45963.034159722221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45963.034159722221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45963.034159722221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45963.034159722221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45963.034159722221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45963.034159722221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45963.034159722221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45963.034159722221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45963.034159722221</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45963.034159722221</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259.55344212962518</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2.065409722221375</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37283</v>
      </c>
      <c r="E4" s="97" t="s">
        <v>39021</v>
      </c>
      <c r="F4" s="122">
        <v>45962.983206018522</v>
      </c>
      <c r="G4" s="123">
        <f ca="1">IFERROR(NOW()-F4,"")</f>
        <v>5.0953703699633479E-2</v>
      </c>
      <c r="H4" s="122">
        <v>45962.977384259262</v>
      </c>
      <c r="I4" s="118" t="str">
        <f>IFERROR(VLOOKUP(D4,DB!A:F,6,0),"")</f>
        <v>Generator-SG</v>
      </c>
      <c r="J4" s="118" t="str">
        <f>IFERROR(VLOOKUP(D4,DB!A:G,7,0),"")</f>
        <v>Vandalized</v>
      </c>
      <c r="K4" s="124" t="s">
        <v>39118</v>
      </c>
      <c r="L4" s="120" t="str">
        <f>IFERROR(VLOOKUP(D4,DB!A:I,9,0),"")</f>
        <v>Latis</v>
      </c>
    </row>
    <row r="5" spans="1:16" ht="15" customHeight="1">
      <c r="A5" s="118"/>
      <c r="B5" s="118" t="str">
        <f>IFERROR(VLOOKUP(D5,DB!A:K,11,0),"")</f>
        <v/>
      </c>
      <c r="C5" s="119"/>
      <c r="D5" s="120"/>
      <c r="E5" s="97" t="s">
        <v>39021</v>
      </c>
      <c r="F5" s="122"/>
      <c r="G5" s="123">
        <f ca="1">IFERROR(NOW()-F5,"")</f>
        <v>45963.034159722221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45963.034159722221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45963.034159722221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45963.034159722221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45963.034159722221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45963.034159722221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45963.034159722221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45963.034159722221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45963.034159722221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45963.034159722221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45963.034159722221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45963.034159722221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45963.034159722221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45963.034159722221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45963.034159722221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45963.034159722221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45963.034159722221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45963.034159722221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45963.034159722221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45963.034159722221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45963.034159722221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45963.034159722221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45963.034159722221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45963.034159722221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45963.034159722221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45963.034159722221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45963.034159722221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45963.034159722221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45963.034159722221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45963.034159722221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45963.034159722221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45963.034159722221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45963.034159722221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45963.034159722221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45963.034159722221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45963.034159722221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45963.034159722221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45963.034159722221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45963.034159722221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45963.034159722221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45963.034159722221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45963.034159722221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45963.034159722221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45963.034159722221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45963.034159722221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45963.034159722221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45963.034159722221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45963.034159722221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45963.034159722221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45963.034159722221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45963.034159722221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45963.034159722221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45963.034159722221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45963.034159722221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45963.034159722221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45963.034159722221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45963.034159722221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45963.034159722221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45963.034159722221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45963.034159722221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45963.034159722221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45963.034159722221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45963.034159722221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45963.034159722221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45963.034159722221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45963.034159722221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45963.034159722221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45963.034159722221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45963.034159722221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45963.034159722221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45963.034159722221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45963.034159722221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45963.034159722221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45963.034159722221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45963.034159722221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45963.034159722221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45963.034159722221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45963.034159722221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45963.034159722221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45963.034159722221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45963.034159722221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45963.034159722221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45963.034159722221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45963.034159722221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45963.034159722221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45963.034159722221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45963.034159722221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45963.034159722221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45963.034159722221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45963.034159722221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45963.034159722221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45963.034159722221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45963.034159722221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45963.034159722221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45963.034159722221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45963.034159722221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45963.034159722221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45963.034159722221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45963.034159722221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45963.034159722221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45963.034159722221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45963.034159722221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45963.034159722221</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45963.034159722221</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45963.034159722221</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45963.034159722221</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G2" sqref="G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71.202099421294406</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36.845282407404738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14.37304861110897</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45963.034159606483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45963.034159606483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45963.034159606483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45963.034159606483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45963.034159606483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45963.034159606483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45963.034159606483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45963.034159606483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45963.034159606483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45963.034159606483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45963.034159606483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45963.034159606483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45963.034159606483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45963.034159606483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45963.034159606483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45963.034159606483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45963.034159606483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45963.034159606483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45963.034159606483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45963.034159606483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45963.034159606483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45963.034159606483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45963.034159606483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45963.034159606483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45963.034159606483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45963.034159606483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45963.034159606483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45963.034159606483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45963.034159606483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45963.034159606483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45963.034159606483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45963.034159606483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45963.034159606483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45963.034159606483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45963.034159606483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45963.034159606483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45963.034159606483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45963.034159606483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45963.034159606483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45963.034159606483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45963.034159606483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45963.034159606483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45963.034159606483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45963.034159606483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45963.034159606483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45963.034159606483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45963.034159606483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45963.034159606483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45963.034159606483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45963.034159606483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45963.034159606483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45963.034159606483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45963.034159606483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45963.034159606483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45963.034159606483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45963.034159606483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45963.034159606483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45963.034159606483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45963.034159606483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45963.034159606483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45963.034159606483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45963.034159606483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45963.034159606483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45963.034159606483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45963.034159606483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45963.034159606483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45963.034159606483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45963.034159606483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45963.034159606483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45963.034159606483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45963.034159606483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45963.034159606483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45963.034159606483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45963.034159606483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45963.034159606483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45963.034159606483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45963.034159606483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45963.034159606483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45963.034159606483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45963.034159606483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45963.034159606483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45963.034159606483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45963.034159606483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45963.034159606483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45963.034159606483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45963.034159606483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45963.034159606483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45963.034159606483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45963.034159606483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45963.034159606483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45963.034159606483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45963.034159606483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45963.034159606483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45963.034159606483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45963.034159606483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45963.034159606483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45963.034159606483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45963.034159606483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45963.034159606483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45963.034159606483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45963.034159606483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45963.034159606483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45963.034159606483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45963.034159606483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45963.034159606483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45963.034159606483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45963.034159606483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45963.034159606483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45963.034159606483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45963.034159606483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45963.034159606483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45963.034159606483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45963.034159606483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45963.034159606483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45963.034159606483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45963.034159606483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45963.034159606483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45963.034159606483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45963.034159606483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45963.034159606483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45963.034159606483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45963.034159606483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45963.034159606483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45963.034159606483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45963.034159606483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45963.034159606483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45963.034159606483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45963.034159606483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45963.034159606483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45963.034159606483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45963.034159606483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45963.034159606483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45963.034159606483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45963.034159606483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45963.034159606483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45963.034159606483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45963.034159606483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45963.034159606483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45963.034159606483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45963.034159606483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45963.034159606483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45963.034159606483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45963.034159606483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45963.034159606483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45963.034159606483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45963.034159606483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45963.034159606483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45963.034159606483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45963.034159606483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45963.034159606483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45963.034159606483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45963.034159606483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45963.034159606483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45963.034159606483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45963.034159606483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45963.034159606483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45963.034159606483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45963.034159606483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45963.034159606483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45963.034159606483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45963.034159606483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45963.034159606483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45963.034159606483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45963.034159606483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45963.034159606483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45963.034159606483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45963.034159606483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45963.034159606483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45963.034159606483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45963.034159606483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45963.034159606483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45963.034159606483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45963.034159606483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45963.034159606483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45963.034159606483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45963.034159606483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45963.034159606483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45963.034159606483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45963.034159606483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45963.034159606483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45963.034159606483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45963.034159606483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45963.034159606483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45963.034159606483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45963.034159606483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45963.034159606483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45963.034159606483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45963.034159606483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45963.034159606483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45963.034159606483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45963.034159606483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45963.034159606483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45963.034159606483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45963.034159606483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45963.034159606483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45963.034159606483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45963.034159606483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45963.034159606483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45963.034159606483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45963.034159606483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45963.034159606483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45963.034159606483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45963.034159606483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45963.034159606483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45963.034159606483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45963.034159606483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45963.034159606483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45963.034159722221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45963.034159722221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45963.034159722221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45963.034159722221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45963.034159722221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45963.034159722221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45963.034159722221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45963.034159722221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45963.034159722221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45963.034159722221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45963.034159722221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45963.034159722221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45963.034159722221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45963.034159722221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45963.034159722221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45963.034159722221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45963.034159722221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45963.034159722221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45963.034159722221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45963.034159722221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45963.034159722221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45963.034159722221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45963.034159722221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45963.034159722221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45963.034159722221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45963.034159722221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45963.034159722221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45963.034159722221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45963.034159722221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45963.034159722221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45963.034159722221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45963.034159722221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45963.034159722221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45963.034159722221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45963.034159722221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45963.034159722221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45963.034159722221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45963.034159722221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45963.034159722221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45963.034159722221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45963.034159722221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45963.034159722221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45963.034159722221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45963.034159722221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45963.034159722221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45963.034159722221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45963.034159722221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45963.034159722221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45963.034159722221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45963.034159722221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45963.034159722221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45963.034159722221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45963.034159722221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45963.034159722221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45963.034159722221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45963.034159722221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45963.034159722221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45963.034159722221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45963.034159722221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45963.034159722221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45963.034159722221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45963.034159722221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45963.034159722221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45963.034159722221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45963.034159722221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45963.034159722221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45963.034159722221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45963.034159722221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45963.034159722221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45963.034159722221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45963.034159722221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45963.034159722221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45963.034159722221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45963.034159722221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45963.034159722221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45963.034159722221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45963.034159722221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45963.034159722221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45963.034159722221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45963.034159722221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45963.034159722221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45963.034159722221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45963.034159722221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45963.034159722221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45963.034159722221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45963.034159722221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45963.034159722221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45963.034159722221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45963.034159722221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45963.034159722221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45963.034159722221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45963.034159722221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45963.034159722221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45963.034159722221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45963.034159722221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45963.034159722221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45963.034159722221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45963.034159722221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45963.034159722221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45963.034159722221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45963.034159722221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45963.034159722221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45963.034159722221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45963.034159722221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45963.034159722221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45963.034159722221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45963.034159722221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45963.034159722221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45963.034159722221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45963.034159722221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45963.034159722221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45963.034159722221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45963.034159722221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45963.034159722221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45963.034159722221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45963.034159722221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45963.034159722221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45963.034159722221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45963.034159722221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45963.034159722221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45963.034159722221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45963.034159722221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45963.034159722221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45963.034159722221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45963.034159722221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45963.034159722221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45963.034159722221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45963.034159722221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45963.034159722221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45963.034159722221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45963.034159722221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45963.034159722221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45963.034159722221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45963.034159722221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45963.034159722221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45963.034159722221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45963.034159722221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45963.034159722221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45963.034159722221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45963.034159722221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45963.034159722221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45963.034159722221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45963.034159722221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45963.034159722221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45963.034159722221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45963.034159722221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45963.034159722221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45963.034159722221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45963.034159722221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45963.034159722221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45963.034159722221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45963.034159722221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45963.034159722221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45963.034159722221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45963.034159722221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45963.034159722221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45963.034159722221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45963.034159722221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45963.034159722221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45963.034159722221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45963.034159722221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45963.034159722221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45963.034159722221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45963.034159722221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45963.034159722221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45963.034159722221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45963.034159722221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45963.034159722221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45963.034159722221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45963.034159722221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45963.034159722221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45963.034159722221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45963.034159722221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45963.034159722221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45963.034159722221</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v>1</v>
      </c>
      <c r="D2" s="102" t="s">
        <v>34850</v>
      </c>
      <c r="E2" s="102" t="s">
        <v>39125</v>
      </c>
      <c r="F2" s="106"/>
      <c r="G2" s="76">
        <f ca="1">IFERROR(NOW()-F2,"-")</f>
        <v>45963.034159606483</v>
      </c>
      <c r="H2" s="106">
        <v>45963.010358796295</v>
      </c>
      <c r="I2" s="102" t="str">
        <f>IFERROR(VLOOKUP(D2,DB!A:F,6,0),"")</f>
        <v>SCECO</v>
      </c>
      <c r="J2" s="101" t="str">
        <f>IFERROR(VLOOKUP(D2,DB!A:G,7,0),"")</f>
        <v>In progress</v>
      </c>
      <c r="K2" s="107" t="s">
        <v>39126</v>
      </c>
      <c r="L2" s="108" t="str">
        <f>IFERROR(VLOOKUP(D2,DB!A:I,9,0),"")</f>
        <v>Latis</v>
      </c>
    </row>
    <row r="3" spans="1:16383" ht="31.5" customHeight="1">
      <c r="A3" s="103"/>
      <c r="B3" s="102" t="str">
        <f>IFERROR(VLOOKUP(D3,DB!A:K,11,0),"")</f>
        <v/>
      </c>
      <c r="C3" s="104"/>
      <c r="D3" s="102"/>
      <c r="E3" s="105"/>
      <c r="F3" s="106"/>
      <c r="G3" s="76">
        <f ca="1">IFERROR(NOW()-F3,"-")</f>
        <v>45963.034159606483</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45963.034159606483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45963.034159606483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45963.034159606483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45963.034159606483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45963.034159606483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45963.034159606483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45963.034159606483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45963.034159606483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45963.034159606483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45963.034159606483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45963.034159606483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45963.034159606483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45963.034159606483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45963.034159606483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45963.034159606483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45963.034159606483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45963.034159606483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45963.034159606483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45963.034159606483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45963.034159606483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45963.034159606483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45963.034159606483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45963.034159606483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45963.034159606483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45963.034159606483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45963.034159606483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45963.034159606483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45963.034159606483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45963.034159606483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45963.034159606483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45963.034159606483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45963.034159606483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2025-11-01T21:50:27Z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