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58" documentId="120_S{2AC9BD13-BADA-5192-A53E-5A8FF88502F6}" xr6:coauthVersionLast="47" xr6:coauthVersionMax="47" xr10:uidLastSave="{6E3F64EE-ED94-4344-9DD1-92CF9780F77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<sst xmlns="http://schemas.openxmlformats.org/spreadsheetml/2006/main" count="180293" uniqueCount="39129">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</sst>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313.64177569444291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0.21115069444203982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0.15593078703386709</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45976.590201620369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45976.590201620369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45976.590201620369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45976.590201620369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45976.590201620369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45976.590201620369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45976.590201620369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45976.590201620369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45976.590201620369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45976.590201620369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45976.590201620369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45976.590201620369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45976.590201620369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45976.590201620369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45976.590201620369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45976.590201620369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45976.590201620369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45976.590201620369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45976.590201620369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45976.590201620369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45976.590201620369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45976.590201620369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45976.590201620369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45976.590201620369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45976.590201620369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45976.590201620369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45976.590201620369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45976.590201620369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45976.590201620369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45976.590201620369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45976.590201620369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45976.590201620369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45976.590201620369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45976.590201620369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45976.590201620369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45976.590201620369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45976.590201620369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45976.590201620369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45976.590201620369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45976.590201620369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45976.590201620369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45976.590201620369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45976.590201620369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45976.590201620369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45976.590201620369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45976.590201620369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45976.590201620369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45976.590201620369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45976.590201620369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45976.590201620369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45976.590201620369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45976.590201620369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45976.590201620369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45976.590201620369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45976.590201620369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45976.590201620369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45976.590201620369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45976.590201620369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45976.590201620369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45976.590201620369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45976.590201620369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45976.590201620369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45976.590201620369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45976.590201620369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45976.590201620369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45976.590201620369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45976.590201620369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45976.590201620369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45976.590201620369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45976.590201620369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45976.590201620369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45976.590201620369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45976.590201620369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45976.590201620369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45976.590201620369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45976.590201620369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45976.590201620369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45976.590201620369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45976.590201620369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45976.590201620369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45976.590201620369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45976.590201620369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45976.590201620369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45976.590201620369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45976.590201620369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45976.590201620369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45976.590201620369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45976.590201620369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151.59036365740758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0.15385902777779847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45976.590201620369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45976.590201620369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45976.590201620369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45976.590201620369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45976.590201620369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45976.590201620369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45976.590201620369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45976.590201620369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45976.590201620369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45976.590201620369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45976.590201620369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45976.590201620369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45976.590201620369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45976.590201620369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45976.590201620369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45976.590201620369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45976.590201620369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45976.590201620369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45976.590201620369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45976.590201620369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45976.590201620369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45976.590201620369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45976.590201620369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45976.590201620369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45976.590201620369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45976.590201620369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45976.590201620369</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45976.590201620369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45976.590201620369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45976.590201620369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45976.590201620369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45976.590201620369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45976.590201620369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45976.590201620369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45976.590201620369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45976.590201620369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45976.590201620369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45976.590201620369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45976.590201620369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45976.590201620369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45976.590201620369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45976.590201620369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45976.590201620369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45976.590201620369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45976.590201620369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45976.590201620369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45976.590201620369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45976.590201620369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45976.590201620369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45976.590201620369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45976.590201620369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45976.590201620369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45976.590201620369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45976.590201620369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45976.590201620369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45976.590201620369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45976.590201620369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45976.590201620369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45976.590201620369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45976.590201620369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45976.590201620369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45976.590201620369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45976.590201620369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45976.590201620369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45976.590201620369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45976.590201620369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45976.590201620369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45976.590201620369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45976.590201620369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45976.590201620369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45976.590201620369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45976.590201620369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45976.590201620369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45976.590201620369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45976.590201620369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45976.590201620369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45976.590201620369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45976.590201620369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45976.590201620369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45976.590201620369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45976.590201620369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45976.590201620369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45976.590201620369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45976.590201620369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45976.590201620369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45976.590201620369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45976.590201620369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45976.590201620369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45976.590201620369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45976.590201620369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45976.590201620369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45976.590201620369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45976.590201620369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45976.590201620369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45976.590201620369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45976.590201620369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45976.590201620369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45976.590201620369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45976.590201620369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45976.590201620369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45976.590201620369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45976.590201620369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45976.590201620369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45976.590201620369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45976.590201620369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45976.590201620369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45976.590201620369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45976.590201620369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45976.590201620369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45976.590201620369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45976.590201620369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45976.590201620369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45976.590201620369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45976.590201620369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45976.590201620369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45976.590201620369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45976.590201620369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45976.590201620369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45976.590201620369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45976.590201620369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45976.590201620369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45976.590201620369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45976.590201620369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45976.590201620369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45976.590201620369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45976.590201620369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45976.590201620369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45976.590201620369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45976.590201620369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45976.590201620369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45976.590201620369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45976.590201620369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45976.590201620369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45976.590201620369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45976.590201620369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45976.590201620369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45976.590201620369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45976.590201620369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45976.590201620369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45976.590201620369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45976.590201620369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45976.590201620369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45976.590201620369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45976.590201620369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45976.590201620369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45976.590201620369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45976.590201620369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45976.590201620369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45976.590201620369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45976.590201620369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45976.590201620369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45976.590201620369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45976.590201620369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45976.590201620369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45976.590201620369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45976.590201620369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45976.590201620369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45976.590201620369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45976.590201620369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45976.590201620369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45976.590201620369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45976.590201620369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45976.590201620369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45976.590201620369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45976.590201620369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45976.590201620369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45976.590201620369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45976.590201620369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45976.590201620369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45976.590201620369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45976.590201620369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45976.590201620369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45976.590201620369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45976.590201620369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45976.590201620369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45976.590201620369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45976.590201620369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45976.590201620369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45976.590201620369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45976.590201620369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45976.590201620369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45976.590201620369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45976.590201620369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45976.590201620369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45976.590201620369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45976.590201620369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45976.590201620369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45976.590201620369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45976.590201620369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45976.590201620369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45976.590201620369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45976.590201620369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45976.590201620369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45976.590201620369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45976.590201620369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45976.590201620369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45976.590201620369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45976.590201620369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45976.590201620369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45976.590201620369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45976.590201620369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45976.590201620369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45976.590201620369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45976.590201620369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45976.590201620369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45976.590201620369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45976.590201620369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45976.590201620369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45976.590201620369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45976.590201620369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45976.590201620369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45976.590201620369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45976.590201620369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45976.590201620369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45976.590201620369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45976.590201620369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45976.590201620369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45976.590201620369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45976.590201620369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45976.590201620369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45976.590201620369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45976.590201620369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45976.590201620369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45976.590201620369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45976.590201620369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45976.590201620369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45976.590201620369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45976.590201620369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45976.590201620369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45976.590201620369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45976.590201620369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45976.590201620369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45976.590201620369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45976.590201620369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45976.590201620369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45976.590201620369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45976.590201620369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45976.590201620369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45976.590201620369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45976.590201620369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45976.590201620369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45976.590201620369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45976.590201620369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45976.590201620369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45976.590201620369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45976.590201620369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45976.590201620369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45976.590201620369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45976.590201620369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45976.590201620369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45976.590201620369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45976.590201620369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45976.590201620369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45976.590201620369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45976.590201620369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45976.590201620369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45976.590201620369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45976.590201620369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45976.590201620369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45976.590201620369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45976.590201620369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45976.590201620369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45976.590201620369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45976.590201620369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45976.590201620369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45976.590201620369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45976.590201620369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45976.590201620369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45976.590201620369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45976.590201620369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45976.590201620369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45976.590201620369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45976.590201620369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45976.590201620369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45976.590201620369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45976.590201620369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45976.590201620369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45976.590201620369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45976.590201620369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45976.590201620369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45976.590201620369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45976.590201620369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45976.590201620369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45976.590201620369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45976.590201620369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45976.590201620369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45976.590201620369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45976.590201620369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45976.590201620369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45976.590201620369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45976.590201620369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45976.590201620369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45976.590201620369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45976.590201620369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45976.590201620369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45976.590201620369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45976.590201620369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45976.590201620369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45976.590201620369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45976.590201620369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45976.590201620369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45976.590201620369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45976.590201620369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45976.590201620369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45976.590201620369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45976.590201620369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45976.590201620369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45976.590201620369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45976.590201620369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45976.590201620369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45976.590201620369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45976.590201620369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45976.590201620369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45976.590201620369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45976.590201620369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45976.590201620369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45976.590201620369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45976.590201620369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45976.590201620369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45976.590201620369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45976.590201620369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45976.590201620369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45976.590201620369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45976.590201620369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45976.590201620369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45976.590201620369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45976.590201620369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45976.590201620369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45976.590201620369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45976.590201620369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45976.590201620369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45976.590201620369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45976.590201620369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45976.590201620369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45976.590201620369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45976.590201620369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45976.590201620369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45976.590201620369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45976.590201620369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45976.590201620369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45976.590201620369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45976.590201620369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45976.590201620369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45976.590201620369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45976.590201620369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45976.590201620369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45976.590201620369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45976.590201620369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45976.590201620369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45976.590201620369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45976.590201620369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45976.590201620369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45976.590201620369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45976.590201620369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45976.590201620369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45976.590201620369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45976.590201620369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45976.590201620369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45976.590201620369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45976.590201620369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45976.590201620369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45976.590201620369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45976.590201620369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45976.590201620369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45976.590201620369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45976.590201620369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45976.590201620369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45976.590201620369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45976.590201620369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45976.590201620369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45976.590201620369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45976.590201620369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45976.590201620369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45976.590201620369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45976.590201620369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45976.590201620369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45976.590201620369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45976.590201620369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45976.590201620369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45976.590201620369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45976.590201620369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45976.590201620369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45976.590201620369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45976.590201620369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45976.590201620369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45976.590201620369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45976.590201620369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45976.590201620369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45976.590201620369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45976.590201620369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45976.590201620369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45976.590201620369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45976.590201620369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45976.590201620369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45976.590201620369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45976.590201620369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45976.590201620369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45976.590201620369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45976.590201620369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45976.590201620369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45976.590201620369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45976.590201620369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45976.590201620369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45976.590201620369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45976.590201620369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45976.590201620369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45976.590201620369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45976.590201620369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45976.590201620369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45976.590201620369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45976.590201620369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45976.590201620369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45976.590201620369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45976.590201620369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45976.590201620369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45976.590201620369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45976.590201620369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45976.590201620369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45976.590201620369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45976.590201620369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45976.590201620369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45976.590201620369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45976.590201620369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45976.590201620369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45976.590201620369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45976.590201620369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45976.590201620369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45976.590201620369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45976.590201620369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45976.590201620369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45976.590201620369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45976.590201620369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45976.590201620369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45976.590201620369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45976.590201620369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45976.590201620369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45976.590201620369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45976.590201620369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45976.590201620369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45976.590201620369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45976.590201620369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45976.590201620369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45976.590201620369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45976.590201620369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45976.590201620369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45976.590201620369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45976.590201620369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45976.590201620369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45976.590201620369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45976.590201620369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45976.590201620369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45976.590201620369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45976.590201620369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45976.590201620369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45976.590201620369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45976.590201620369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45976.590201620369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45976.590201620369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45976.590201620369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45976.590201620369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45976.590201620369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45976.590201620369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45976.590201620369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45976.590201620369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45976.590201620369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45976.590201620369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45976.590201620369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45976.590201620369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45976.590201620369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45976.590201620369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45976.590201620369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45976.590201620369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45976.590201620369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45976.590201620369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45976.590201620369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45976.590201620369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45976.590201620369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45976.590201620369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45976.590201620369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45976.590201620369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45976.590201620369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45976.590201620369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45976.590201620369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45976.590201620369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45976.590201620369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45976.590201620369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45976.590201620369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45976.590201620369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45976.590201620369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45976.590201620369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45976.590201620369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45976.590201620369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45976.590201620369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45976.590201620369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45976.590201620369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45976.590201620369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45976.590201620369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45976.590201620369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45976.590201620369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45976.590201620369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45976.590201620369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45976.590201620369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45976.590201620369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45976.590201620369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45976.590201620369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45976.590201620369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45976.590201620369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45976.590201620369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45976.590201620369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45976.590201620369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45976.590201620369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45976.590201620369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45976.590201620369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45976.590201620369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45976.590201620369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45976.590201620369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45976.590201620369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45976.590201620369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45976.590201620369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45976.590201620369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45976.590201620369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45976.590201620369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45976.590201620369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45976.590201620369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45976.590201620369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45976.590201620369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45976.590201620369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45976.590201620369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45976.590201620369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45976.590201620369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45976.590201620369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45976.590201620369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45976.590201620369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45976.590201620369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45976.590201620369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45976.590201620369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45976.590201620369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45976.590201620369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45976.590201620369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45976.590201620369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45976.590201620369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45976.590201620369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45976.590201620369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45976.590201620369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45976.590201620369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45976.590201620369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45976.590201620369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45976.590201620369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45976.590201620369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45976.590201620369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45976.590201620369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45976.590201620369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45976.590201620369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45976.590201620369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45976.590201620369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45976.590201620369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45976.590201620369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45976.590201620369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45976.590201620369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45976.590201620369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45976.590201620369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45976.590201620369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45976.590201620369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45976.590201620369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45976.590201620369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45976.590201620369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45976.590201620369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45976.590201620369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45976.590201620369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45976.590201620369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45976.590201620369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45976.590201620369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45976.590201620369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45976.590201620369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45976.590201620369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45976.590201620369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45976.590201620369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45976.590201620369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45976.590201620369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45976.590201620369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45976.590201620369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45976.590201620369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45976.590201620369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45976.590201620369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45976.590201620369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45976.590201620369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45976.590201620369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45976.590201620369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45976.590201620369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45976.590201620369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45976.590201620369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45976.590201620369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45976.590201620369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45976.590201620369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45976.590201620369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45976.590201620369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45976.590201620369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45976.590201620369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45976.590201620369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45976.590201620369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45976.590201620369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45976.590201620369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45976.590201620369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45976.590201620369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45976.590201620369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45976.590201620369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45976.590201620369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45976.590201620369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45976.590201620369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45976.590201620369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45976.590201620369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45976.590201620369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45976.590201620369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45976.590201620369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45976.590201620369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45976.590201620369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45976.590201620369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45976.590201620369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45976.590201620369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45976.590201620369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45976.590201620369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45976.590201620369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45976.590201620369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45976.590201620369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45976.590201620369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45976.590201620369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45976.590201620369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45976.590201620369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45976.590201620369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45976.590201620369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45976.590201620369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45976.590201620369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45976.590201620369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45976.590201620369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45976.590201620369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45976.590201620369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45976.590201620369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45976.590201620369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45976.590201620369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45976.590201620369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45976.590201620369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45976.590201620369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45976.590201620369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45976.590201620369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45976.590201620369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45976.590201620369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45976.590201620369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45976.590201620369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45976.590201620369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45976.590201620369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45976.590201620369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45976.590201620369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45976.590201620369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45976.590201620369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45976.590201620369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45976.590201620369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45976.590201620369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45976.590201620369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45976.590201620369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45976.590201620369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45976.590201620369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45976.590201620369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45976.590201620369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45976.590201620369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45976.590201620369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45976.590201620369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45976.590201620369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45976.590201620369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45976.590201620369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45976.590201620369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45976.590201620369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45976.590201620369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45976.590201620369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45976.590201620369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45976.590201620369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45976.590201620369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45976.590201620369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45976.590201620369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45976.590201620369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45976.590201620369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45976.590201620369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45976.590201620369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45976.590201620369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45976.590201620369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45976.590201620369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45976.590201620369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45976.590201620369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45976.590201620369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45976.590201620369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45976.590201620369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45976.590201620369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45976.590201620369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45976.590201620369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45976.590201620369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45976.590201620369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45976.590201620369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45976.590201620369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45976.590201620369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45976.590201620369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45976.590201620369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45976.590201620369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45976.590201620369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45976.590201620369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45976.590201620369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45976.590201620369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45976.590201620369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45976.590201620369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45976.590201620369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45976.590201620369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45976.590201620369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45976.590201620369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45976.590201620369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45976.590201620369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45976.590201620369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45976.590201620369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45976.590201620369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45976.590201620369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45976.590201620369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45976.590201620369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45976.590201620369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45976.590201620369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45976.590201620369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45976.590201620369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45976.590201620369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45976.590201620369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45976.590201620369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45976.590201620369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45976.590201620369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45976.590201620369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45976.590201620369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45976.590201620369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45976.590201620369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45976.590201620369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45976.590201620369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45976.590201620369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45976.590201620369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45976.590201620369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45976.590201620369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45976.590201620369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45976.590201620369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45976.590201620369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45976.590201620369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45976.590201620369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45976.590201620369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45976.590201620369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45976.590201620369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45976.590201620369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45976.590201620369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45976.590201620369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45976.590201620369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45976.590201620369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45976.590201620369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45976.590201620369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45976.590201620369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45976.590201620369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45976.590201620369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45976.590201620369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45976.590201620369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45976.590201620369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45976.590201620369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45976.590201620369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45976.590201620369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45976.590201620369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45976.590201620369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45976.590201620369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45976.590201620369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45976.590201620369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45976.590201620369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45976.590201620369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45976.590201620369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45976.590201620369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45976.590201620369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45976.590201620369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45976.590201620369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45976.590201620369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45976.590201620369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45976.590201620369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45976.590201620369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45976.590201620369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45976.590201620369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45976.590201620369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45976.590201620369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45976.590201620369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45976.590201620369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45976.590201620369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45976.590201620369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45976.590201620369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45976.590201620369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45976.590201620369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45976.590201620369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45976.590201620369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45976.590201620369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45976.590201620369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45976.590201620369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45976.590201620369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45976.590201620369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45976.590201620369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45976.590201620369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45976.590201620369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45976.590201620369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45976.590201620369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45976.590201620369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45976.590201620369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45976.590201620369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45976.590201620369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45976.590201620369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45976.590201620369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45976.590201620369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45976.590201620369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45976.590201620369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45976.590201620369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45976.590201620369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45976.590201620369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45976.590201620369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45976.590201620369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45976.590201620369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45976.590201620369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45976.590201620369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45976.590201620369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45976.590201620369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45976.590201620369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45976.590201620369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45976.590201620369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45976.590201620369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45976.590201620369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45976.590201620369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45976.590201620369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45976.590201620369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45976.590201620369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45976.590201620369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45976.590201620369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45976.590201620369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45976.590201620369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45976.590201620369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45976.590201620369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45976.590201620369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45976.590201620369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45976.590201620369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45976.590201620369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45976.590201620369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45976.590201620369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45976.590201620369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45976.590201620369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45976.590201620369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45976.590201620369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45976.590201620369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45976.590201620369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45976.590201620369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45976.590201620369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45976.590201620369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45976.590201620369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45976.590201620369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45976.590201620369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45976.590201620369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45976.590201620369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45976.590201620369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45976.590201620369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45976.590201620369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45976.590201620369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45976.590201620369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45976.590201620369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45976.590201620369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45976.590201620369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45976.590201620369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45976.590201620369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45976.590201620369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45976.590201620369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45976.590201620369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45976.590201620369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45976.590201620369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45976.590201620369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45976.590201620369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45976.590201620369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45976.590201620369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45976.590201620369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45976.590201620369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45976.590201620369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45976.590201620369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45976.590201620369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45976.590201620369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45976.590201620369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45976.590201620369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45976.590201620369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45976.590201620369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45976.590201620369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45976.590201620369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45976.590201620369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45976.590201620369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45976.590201620369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45976.590201620369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45976.590201620369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45976.590201620369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45976.590201620369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45976.590201620369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45976.590201620369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45976.590201620369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45976.590201620369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45976.590201620369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45976.590201620369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45976.590201620369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45976.590201620369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45976.590201620369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45976.590201620369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45976.590201620369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45976.590201620369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45976.590201620369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45976.590201620369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45976.590201620369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45976.590201620369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45976.590201620369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45976.590201620369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45976.590201620369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45976.590201620369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45976.590201620369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45976.590201620369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45976.590201620369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45976.590201620369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45976.590201620369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45976.590201620369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45976.590201620369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45976.590201620369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45976.590201620369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45976.590201620369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45976.590201620369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45976.590201620369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45976.590201620369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45976.590201620369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45976.590201620369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45976.590201620369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45976.590201620369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45976.590201620369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45976.590201620369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45976.590201620369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45976.590201620369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45976.590201620369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45976.590201620369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45976.590201620369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45976.590201620369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45976.590201620369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45976.590201620369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45976.590201620369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45976.590201620369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45976.590201620369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45976.590201620369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45976.590201620369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45976.590201620369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45976.590201620369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45976.590201620369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45976.590201620369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45976.590201620369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45976.590201620369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45976.590201620369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45976.590201620369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45976.590201620369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45976.590201620369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45976.590201620369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45976.590201620369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45976.590201620369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45976.590201620369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45976.590201620369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45976.590201620369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45976.590201620369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45976.590201620369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45976.590201620369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45976.590201620369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45976.590201620369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45976.590201620369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45976.590201620369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45976.590201620369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45976.590201620369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45976.590201620369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45976.590201620369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45976.590201620369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45976.590201620369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45976.590201620369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45976.590201620369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45976.590201620369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45976.590201620369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45976.590201620369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45976.590201620369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45976.590201620369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45976.590201620369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45976.590201620369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45976.590201620369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45976.590201620369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45976.590201620369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45976.590201620369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45976.590201620369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45976.590201620369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45976.590201620369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45976.590201620369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45976.590201620369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45976.590201620369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45976.590201620369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45976.590201620369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45976.590201620369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45976.590201620369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45976.590201620369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45976.590201620369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45976.590201620369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45976.590201620369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45976.590201620369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45976.590201620369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45976.590201620369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45976.590201620369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45976.590201620369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45976.590201620369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45976.590201620369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45976.590201620369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45976.590201620369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45976.590201620369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45976.590201620369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45976.590201620369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45976.590201620369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45976.590201620369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45976.590201620369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45976.590201620369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45976.590201620369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45976.590201620369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45976.590201620369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45976.590201620369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45976.590201620369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273.10948402777285</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0.13818773147795582</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3</v>
      </c>
      <c r="D4" s="92" t="s">
        <v>29169</v>
      </c>
      <c r="E4" s="95" t="s">
        <v>39104</v>
      </c>
      <c r="F4" s="96">
        <v>45976.480543981481</v>
      </c>
      <c r="G4" s="97">
        <f ca="1">IFERROR(NOW()-F4,"")</f>
        <v>0.10965763888816582</v>
      </c>
      <c r="H4" s="96">
        <v>45976.46675925926</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97">
        <f ca="1">IFERROR(NOW()-F5,"")</f>
        <v>45976.590201620369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45976.590201620369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45976.590201620369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45976.590201620369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45976.590201620369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45976.590201620369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45976.590201620369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45976.590201620369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45976.590201620369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45976.590201620369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45976.590201620369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45976.590201620369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45976.590201620369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45976.590201620369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45976.590201620369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45976.590201620369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45976.590201620369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45976.590201620369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45976.590201620369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45976.590201620369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45976.590201620369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45976.590201620369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45976.590201620369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45976.590201620369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45976.590201620369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45976.590201620369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45976.590201620369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45976.590201620369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45976.590201620369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45976.590201620369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45976.590201620369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45976.590201620369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45976.590201620369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45976.590201620369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45976.590201620369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45976.590201620369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45976.590201620369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45976.590201620369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45976.590201620369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45976.590201620369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45976.590201620369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45976.590201620369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45976.590201620369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45976.590201620369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45976.590201620369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45976.590201620369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45976.590201620369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45976.590201620369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45976.590201620369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45976.590201620369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45976.590201620369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45976.590201620369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45976.590201620369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45976.590201620369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45976.590201620369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45976.590201620369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45976.590201620369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45976.590201620369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45976.590201620369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45976.590201620369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45976.590201620369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45976.590201620369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45976.590201620369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45976.590201620369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45976.590201620369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45976.590201620369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45976.590201620369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45976.590201620369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45976.590201620369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45976.590201620369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45976.590201620369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45976.590201620369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45976.590201620369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45976.590201620369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45976.590201620369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45976.590201620369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45976.590201620369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45976.590201620369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45976.590201620369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45976.590201620369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45976.590201620369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45976.590201620369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45976.590201620369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45976.590201620369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45976.590201620369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45976.590201620369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45976.590201620369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45976.590201620369</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3"/>
  <sheetViews>
    <sheetView tabSelected="1" workbookViewId="0">
      <selection activeCell="D16" sqref="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84.758141435180733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50.401324305552407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27.929090509256639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33539</v>
      </c>
      <c r="E6" s="124" t="s">
        <v>39104</v>
      </c>
      <c r="F6" s="124"/>
      <c r="G6" s="126">
        <f t="shared" ref="G6:G46" ca="1" si="2">IFERROR(NOW()-F6,"")</f>
        <v>45976.590201620369</v>
      </c>
      <c r="H6" s="125">
        <v>45976.204270833332</v>
      </c>
      <c r="I6" s="124" t="str">
        <f>IFERROR(VLOOKUP(D6,DB!A:F,6,0),"")</f>
        <v>SCECO</v>
      </c>
      <c r="J6" s="124" t="str">
        <f>IFERROR(VLOOKUP(D6,DB!A:G,7,0),"")</f>
        <v>No BB Design</v>
      </c>
      <c r="K6" s="124" t="s">
        <v>39128</v>
      </c>
      <c r="L6" s="124" t="str">
        <f>IFERROR(VLOOKUP(D6,DB!A:I,9,0),"")</f>
        <v>Latis</v>
      </c>
    </row>
    <row r="7" spans="1:13">
      <c r="A7" s="124"/>
      <c r="B7" s="124" t="str">
        <f>IFERROR(VLOOKUP(D7,DB!A:K,11,0),"")</f>
        <v/>
      </c>
      <c r="C7" s="124"/>
      <c r="D7" s="156"/>
      <c r="E7" s="124"/>
      <c r="F7" s="124"/>
      <c r="G7" s="126">
        <f t="shared" ca="1" si="2"/>
        <v>45976.590201620369</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45976.590201620369</v>
      </c>
      <c r="H8" s="125"/>
      <c r="I8" s="124" t="str">
        <f>IFERROR(VLOOKUP(D8,DB!A:F,6,0),"")</f>
        <v/>
      </c>
      <c r="J8" s="124" t="str">
        <f>IFERROR(VLOOKUP(D8,DB!A:G,7,0),"")</f>
        <v/>
      </c>
      <c r="K8" s="124"/>
      <c r="L8" s="124" t="str">
        <f>IFERROR(VLOOKUP(D8,DB!A:I,9,0),"")</f>
        <v/>
      </c>
    </row>
    <row r="9" spans="1:13">
      <c r="A9" s="124"/>
      <c r="B9" s="124" t="str">
        <f>IFERROR(VLOOKUP(D9,DB!A:K,11,0),"")</f>
        <v>R5</v>
      </c>
      <c r="C9" s="124"/>
      <c r="D9" s="124" t="s">
        <v>31647</v>
      </c>
      <c r="E9" s="124"/>
      <c r="F9" s="124"/>
      <c r="G9" s="126">
        <f t="shared" ca="1" si="2"/>
        <v>45976.590201620369</v>
      </c>
      <c r="H9" s="125"/>
      <c r="I9" s="124" t="str">
        <f>IFERROR(VLOOKUP(D9,DB!A:F,6,0),"")</f>
        <v>SCECO+STB</v>
      </c>
      <c r="J9" s="124" t="str">
        <f>IFERROR(VLOOKUP(D9,DB!A:G,7,0),"")</f>
        <v>Weak</v>
      </c>
      <c r="K9" s="124"/>
      <c r="L9" s="124" t="str">
        <f>IFERROR(VLOOKUP(D9,DB!A:I,9,0),"")</f>
        <v>Latis</v>
      </c>
    </row>
    <row r="10" spans="1:13">
      <c r="A10" s="124"/>
      <c r="B10" s="124" t="str">
        <f>IFERROR(VLOOKUP(D10,DB!A:K,11,0),"")</f>
        <v/>
      </c>
      <c r="C10" s="124"/>
      <c r="D10" s="124"/>
      <c r="E10" s="124"/>
      <c r="F10" s="124"/>
      <c r="G10" s="126">
        <f t="shared" ca="1" si="2"/>
        <v>45976.590201620369</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35699</v>
      </c>
      <c r="E11" s="124"/>
      <c r="F11" s="124"/>
      <c r="G11" s="126">
        <f t="shared" ca="1" si="2"/>
        <v>45976.590201620369</v>
      </c>
      <c r="H11" s="124"/>
      <c r="I11" s="124" t="str">
        <f>IFERROR(VLOOKUP(D11,DB!A:F,6,0),"")</f>
        <v>SCECO</v>
      </c>
      <c r="J11" s="124" t="str">
        <f>IFERROR(VLOOKUP(D11,DB!A:G,7,0),"")</f>
        <v>Dead</v>
      </c>
      <c r="K11" s="124"/>
      <c r="L11" s="124" t="str">
        <f>IFERROR(VLOOKUP(D11,DB!A:I,9,0),"")</f>
        <v>Latis</v>
      </c>
    </row>
    <row r="12" spans="1:13">
      <c r="A12" s="124"/>
      <c r="B12" s="124" t="str">
        <f>IFERROR(VLOOKUP(D12,DB!A:K,11,0),"")</f>
        <v/>
      </c>
      <c r="C12" s="124"/>
      <c r="D12" s="124"/>
      <c r="E12" s="124"/>
      <c r="F12" s="124"/>
      <c r="G12" s="126">
        <f t="shared" ca="1" si="2"/>
        <v>45976.590201620369</v>
      </c>
      <c r="H12" s="124"/>
      <c r="I12" s="124" t="str">
        <f>IFERROR(VLOOKUP(D12,DB!A:F,6,0),"")</f>
        <v/>
      </c>
      <c r="J12" s="124" t="str">
        <f>IFERROR(VLOOKUP(D12,DB!A:G,7,0),"")</f>
        <v/>
      </c>
      <c r="K12" s="124"/>
      <c r="L12" s="124" t="str">
        <f>IFERROR(VLOOKUP(D12,DB!A:I,9,0),"")</f>
        <v/>
      </c>
    </row>
    <row r="13" spans="1:13">
      <c r="A13" s="124"/>
      <c r="B13" s="124" t="str">
        <f>IFERROR(VLOOKUP(D13,DB!A:K,11,0),"")</f>
        <v>R5</v>
      </c>
      <c r="C13" s="124"/>
      <c r="D13" s="124" t="s">
        <v>34454</v>
      </c>
      <c r="E13" s="124"/>
      <c r="F13" s="124"/>
      <c r="G13" s="126">
        <f t="shared" ca="1" si="2"/>
        <v>45976.590201620369</v>
      </c>
      <c r="H13" s="124"/>
      <c r="I13" s="124" t="str">
        <f>IFERROR(VLOOKUP(D13,DB!A:F,6,0),"")</f>
        <v>SCECO</v>
      </c>
      <c r="J13" s="124" t="str">
        <f>IFERROR(VLOOKUP(D13,DB!A:G,7,0),"")</f>
        <v>Vandalized+Weak</v>
      </c>
      <c r="K13" s="124"/>
      <c r="L13" s="124" t="str">
        <f>IFERROR(VLOOKUP(D13,DB!A:I,9,0),"")</f>
        <v>Latis</v>
      </c>
    </row>
    <row r="14" spans="1:13">
      <c r="A14" s="124"/>
      <c r="B14" s="124" t="str">
        <f>IFERROR(VLOOKUP(D14,DB!A:K,11,0),"")</f>
        <v/>
      </c>
      <c r="C14" s="124"/>
      <c r="D14" s="124"/>
      <c r="E14" s="124"/>
      <c r="F14" s="124"/>
      <c r="G14" s="126">
        <f t="shared" ca="1" si="2"/>
        <v>45976.590201620369</v>
      </c>
      <c r="H14" s="124"/>
      <c r="I14" s="124" t="str">
        <f>IFERROR(VLOOKUP(D14,DB!A:F,6,0),"")</f>
        <v/>
      </c>
      <c r="J14" s="124" t="str">
        <f>IFERROR(VLOOKUP(D14,DB!A:G,7,0),"")</f>
        <v/>
      </c>
      <c r="K14" s="124"/>
      <c r="L14" s="124" t="str">
        <f>IFERROR(VLOOKUP(D14,DB!A:I,9,0),"")</f>
        <v/>
      </c>
    </row>
    <row r="15" spans="1:13">
      <c r="A15" s="124"/>
      <c r="B15" s="124" t="str">
        <f>IFERROR(VLOOKUP(D15,DB!A:K,11,0),"")</f>
        <v>R5</v>
      </c>
      <c r="C15" s="124"/>
      <c r="D15" s="124" t="s">
        <v>6592</v>
      </c>
      <c r="E15" s="124"/>
      <c r="F15" s="124"/>
      <c r="G15" s="126">
        <f t="shared" ca="1" si="2"/>
        <v>45976.590201620369</v>
      </c>
      <c r="H15" s="124"/>
      <c r="I15" s="124" t="str">
        <f>IFERROR(VLOOKUP(D15,DB!A:F,6,0),"")</f>
        <v>SCECO</v>
      </c>
      <c r="J15" s="124" t="str">
        <f>IFERROR(VLOOKUP(D15,DB!A:G,7,0),"")</f>
        <v>New BB</v>
      </c>
      <c r="K15" s="124"/>
      <c r="L15" s="124" t="str">
        <f>IFERROR(VLOOKUP(D15,DB!A:I,9,0),"")</f>
        <v>Zain</v>
      </c>
    </row>
    <row r="16" spans="1:13">
      <c r="A16" s="124"/>
      <c r="B16" s="124" t="str">
        <f>IFERROR(VLOOKUP(D16,DB!A:K,11,0),"")</f>
        <v/>
      </c>
      <c r="C16" s="124"/>
      <c r="D16" s="124"/>
      <c r="E16" s="124"/>
      <c r="F16" s="124"/>
      <c r="G16" s="126">
        <f t="shared" ca="1" si="2"/>
        <v>45976.590201620369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45976.590201620369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45976.590201620369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45976.590201620369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45976.590201620369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45976.590201620369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45976.590201620369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45976.590201620369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45976.590201620369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45976.590201620369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45976.590201620369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45976.590201620369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45976.590201620369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45976.590201620369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45976.590201620369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45976.590201620369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45976.590201620369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45976.590201620369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45976.590201620369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45976.590201620369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45976.590201620369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45976.590201620369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45976.590201620369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45976.590201620369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45976.590201620369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45976.590201620369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45976.590201620369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45976.590201620369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45976.590201620369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45976.590201620369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45976.590201620369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ref="G47:G110" ca="1" si="3">IFERROR(NOW()-F47,"")</f>
        <v>45976.590201620369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45976.590201620369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45976.590201620369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45976.590201620369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45976.590201620369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45976.590201620369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45976.590201620369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45976.590201620369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45976.590201620369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45976.590201620369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45976.590201620369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45976.590201620369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45976.590201620369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45976.590201620369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45976.590201620369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45976.590201620369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45976.590201620369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45976.590201620369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45976.590201620369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45976.590201620369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45976.590201620369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45976.590201620369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45976.590201620369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45976.590201620369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45976.590201620369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45976.590201620369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45976.590201620369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45976.590201620369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45976.590201620369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45976.590201620369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45976.590201620369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45976.590201620369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45976.590201620369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45976.590201620369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45976.590201620369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45976.590201620369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45976.590201620369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45976.590201620369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45976.590201620369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45976.590201620369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45976.590201620369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45976.590201620369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45976.590201620369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45976.590201620369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45976.590201620369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45976.590201620369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45976.590201620369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45976.590201620369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45976.590201620369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45976.590201620369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45976.590201620369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45976.590201620369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45976.590201620369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45976.590201620369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45976.590201620369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45976.590201620369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45976.590201620369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45976.590201620369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45976.590201620369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45976.590201620369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45976.590201620369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45976.590201620369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45976.590201620369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45976.590201620369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4">IFERROR(NOW()-F111,"")</f>
        <v>45976.590201620369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45976.590201620369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45976.590201620369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45976.590201620369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45976.590201620369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45976.590201620369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45976.590201620369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45976.590201620369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45976.590201620369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45976.590201620369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45976.590201620369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45976.590201620369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45976.590201620369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45976.590201620369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45976.590201620369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45976.590201620369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45976.590201620369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45976.590201620369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45976.590201620369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45976.590201620369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45976.590201620369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45976.590201620369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45976.590201620369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45976.590201620369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45976.590201620369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45976.590201620369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45976.590201620369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45976.590201620369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45976.590201620369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45976.590201620369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45976.590201620369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45976.590201620369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45976.590201620369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45976.590201620369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45976.590201620369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45976.590201620369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45976.590201620369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45976.590201620369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45976.590201620369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45976.590201620369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45976.590201620369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45976.590201620369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45976.590201620369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45976.590201620369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45976.590201620369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45976.590201620369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45976.590201620369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45976.590201620369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45976.590201620369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45976.590201620369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45976.590201620369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45976.590201620369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45976.590201620369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45976.590201620369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45976.590201620369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45976.590201620369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45976.590201620369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45976.590201620369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45976.590201620369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45976.590201620369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45976.590201620369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45976.590201620369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45976.590201620369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45976.590201620369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5">IFERROR(NOW()-F175,"")</f>
        <v>45976.590201620369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45976.590201620369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45976.590201620369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45976.590201620369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45976.590201620369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45976.590201620369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45976.590201620369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45976.590201620369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45976.590201620369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45976.590201620369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45976.590201620369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45976.590201620369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45976.590201620369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45976.590201620369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45976.590201620369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45976.590201620369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45976.590201620369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45976.590201620369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45976.590201620369</v>
      </c>
      <c r="H193" s="124"/>
      <c r="I193" s="124" t="str">
        <f>IFERROR(VLOOKUP(D193,DB!A:F,6,0),"")</f>
        <v/>
      </c>
      <c r="J193" s="124" t="str">
        <f>IFERROR(VLOOKUP(D193,DB!A:G,7,0),"")</f>
        <v/>
      </c>
      <c r="K193" s="124"/>
      <c r="L193" s="124" t="str">
        <f>IFERROR(VLOOKUP(D193,DB!A:I,9,0),"")</f>
        <v/>
      </c>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45976.590201620369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45976.590201620369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45976.590201620369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45976.590201620369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45976.590201620369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45976.590201620369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45976.590201620369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45976.590201620369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45976.590201620369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45976.590201620369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45976.590201620369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45976.590201620369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45976.590201620369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45976.590201620369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45976.590201620369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45976.590201620369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45976.590201620369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45976.590201620369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45976.590201620369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45976.590201620369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45976.590201620369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45976.590201620369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45976.590201620369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45976.590201620369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45976.590201620369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45976.590201620369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45976.590201620369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45976.590201620369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45976.590201620369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45976.590201620369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45976.590201620369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45976.590201620369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45976.590201620369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45976.590201620369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45976.590201620369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45976.590201620369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45976.590201620369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45976.590201620369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45976.590201620369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45976.590201620369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45976.590201620369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45976.590201620369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45976.590201620369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45976.590201620369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45976.590201620369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45976.590201620369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45976.590201620369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45976.590201620369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45976.590201620369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45976.590201620369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45976.590201620369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45976.590201620369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45976.590201620369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45976.590201620369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45976.590201620369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45976.590201620369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45976.590201620369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45976.590201620369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45976.590201620369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45976.590201620369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45976.590201620369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45976.590201620369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45976.590201620369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45976.590201620369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45976.590201620369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45976.590201620369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45976.590201620369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45976.590201620369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45976.590201620369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45976.590201620369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45976.590201620369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45976.590201620369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45976.590201620369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45976.590201620369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45976.590201620369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45976.590201620369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45976.590201620369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45976.590201620369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45976.590201620369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45976.590201620369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45976.590201620369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45976.590201620369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45976.590201620369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45976.590201620369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45976.590201620369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45976.590201620369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45976.590201620369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45976.590201620369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45976.590201620369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45976.590201620369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45976.590201620369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45976.590201620369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45976.590201620369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45976.590201620369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45976.590201620369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45976.590201620369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45976.590201620369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45976.590201620369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45976.590201620369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45976.590201620369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45976.590201620369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45976.590201620369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45976.590201620369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45976.590201620369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45976.590201620369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45976.590201620369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45976.590201620369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45976.590201620369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45976.590201620369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45976.590201620369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45976.590201620369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45976.590201620369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45976.590201620369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45976.590201620369</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2025-11-15T11:09:55Z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